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SheetTabs="0" xWindow="1155" yWindow="3060" windowWidth="9585" windowHeight="2325" tabRatio="654" activeTab="2"/>
  </bookViews>
  <sheets>
    <sheet name="Anwenderhilfe" sheetId="1" r:id="rId1"/>
    <sheet name="Feiertagsübersicht" sheetId="2" r:id="rId2"/>
    <sheet name="Jahreskalender" sheetId="3" r:id="rId3"/>
    <sheet name="Feiertage" sheetId="4" state="hidden" r:id="rId4"/>
  </sheets>
  <definedNames>
    <definedName name="Basisjahr">'Jahreskalender'!$K$15</definedName>
    <definedName name="Basismonat">#REF!</definedName>
    <definedName name="BesondereTage">'Feiertage'!$G$2:$H$6</definedName>
    <definedName name="_xlnm.Print_Area" localSheetId="1">'Feiertagsübersicht'!$A$6:$G$30</definedName>
    <definedName name="_xlnm.Print_Area" localSheetId="2">'Jahreskalender'!$G$1:$BR$50</definedName>
    <definedName name="_xlnm.Print_Titles" localSheetId="0">'Anwenderhilfe'!$1:$1</definedName>
    <definedName name="Feiertage">'Feiertage'!$A$2:$B$17</definedName>
    <definedName name="Geburtstage">#REF!</definedName>
    <definedName name="Herrn">"Text 47"</definedName>
    <definedName name="Monate">'Feiertage'!$E$2:$E$13</definedName>
    <definedName name="musterbriefe1auf2" localSheetId="0">'Anwenderhilfe'!musterbriefe1auf2</definedName>
    <definedName name="musterbriefe1auf2">[0]!musterbriefe1auf2</definedName>
  </definedNames>
  <calcPr fullCalcOnLoad="1"/>
</workbook>
</file>

<file path=xl/sharedStrings.xml><?xml version="1.0" encoding="utf-8"?>
<sst xmlns="http://schemas.openxmlformats.org/spreadsheetml/2006/main" count="85" uniqueCount="65">
  <si>
    <t>Feiertagsübersicht 2000</t>
  </si>
  <si>
    <t>Formular</t>
  </si>
  <si>
    <t>Datum</t>
  </si>
  <si>
    <t>Feiertag</t>
  </si>
  <si>
    <t xml:space="preserve">Neujahr </t>
  </si>
  <si>
    <t xml:space="preserve">Karfreitag </t>
  </si>
  <si>
    <t>Ostern</t>
  </si>
  <si>
    <t xml:space="preserve">Ostermontag </t>
  </si>
  <si>
    <t xml:space="preserve">Tag der Arbeit </t>
  </si>
  <si>
    <t xml:space="preserve">Christi Himmelfahrt </t>
  </si>
  <si>
    <t>Pfingsten</t>
  </si>
  <si>
    <t xml:space="preserve">Pfingstmontag </t>
  </si>
  <si>
    <t xml:space="preserve">Fronleichnam </t>
  </si>
  <si>
    <t xml:space="preserve">Mariä Himmelfahrt </t>
  </si>
  <si>
    <t xml:space="preserve">Allerheiligen </t>
  </si>
  <si>
    <t xml:space="preserve"> </t>
  </si>
  <si>
    <t>Januar</t>
  </si>
  <si>
    <t>Februar</t>
  </si>
  <si>
    <t>März</t>
  </si>
  <si>
    <t>April</t>
  </si>
  <si>
    <t>Mai</t>
  </si>
  <si>
    <t>Juni</t>
  </si>
  <si>
    <t>Juli</t>
  </si>
  <si>
    <t>August</t>
  </si>
  <si>
    <t>September</t>
  </si>
  <si>
    <t>Oktober</t>
  </si>
  <si>
    <t>November</t>
  </si>
  <si>
    <t>Dezember</t>
  </si>
  <si>
    <t>Feiertage</t>
  </si>
  <si>
    <t>Monate</t>
  </si>
  <si>
    <t>Besondere Tage</t>
  </si>
  <si>
    <t>Neujahr</t>
  </si>
  <si>
    <t>Fasnacht</t>
  </si>
  <si>
    <t>Aschermittwoch</t>
  </si>
  <si>
    <t>Ostermontag</t>
  </si>
  <si>
    <t>Karfreitag</t>
  </si>
  <si>
    <t>Christi Himmelf.</t>
  </si>
  <si>
    <t>Hl.Abend</t>
  </si>
  <si>
    <t>Pfingstmontag</t>
  </si>
  <si>
    <t>Silvester</t>
  </si>
  <si>
    <t>Tag der Arbeit</t>
  </si>
  <si>
    <t>Fronleichnam</t>
  </si>
  <si>
    <t>Maria Himmelf.</t>
  </si>
  <si>
    <t>Allerheiligen</t>
  </si>
  <si>
    <t>1. Advent</t>
  </si>
  <si>
    <t>2. Advent</t>
  </si>
  <si>
    <t>3. Advent</t>
  </si>
  <si>
    <t>4. Advent</t>
  </si>
  <si>
    <t>www.redmark.de</t>
  </si>
  <si>
    <t>Benutzerhilfe</t>
  </si>
  <si>
    <t>Tag der Einheit</t>
  </si>
  <si>
    <t>Bundesland</t>
  </si>
  <si>
    <t>Heilige Drei Könige</t>
  </si>
  <si>
    <t>Gesetzlicher Feiertag in Baden-Württemberg, Bayern und Sachsen-Anhalt.</t>
  </si>
  <si>
    <t>Gesetzlicher Feiertag in Baden-Württemberg, Bayern, Hessen, Nordrhein-Westfalen, Rheinland-Pfalz, Saarland. In Sachsen und Thüringen nur in Gemeinden mit überwiegend katholischer Bevölkerung.</t>
  </si>
  <si>
    <t>Gesetzlicher Feiertag im Saarland.  In Bayern nur in Gemeinden mit überwiegend katholischer Bevölkerung.</t>
  </si>
  <si>
    <t>Reformationstag</t>
  </si>
  <si>
    <t>Gesetzlicher Feiertag in Brandenburg, Mecklenburg-Vorpommern, Sachsen, Sachsen-Anhalt und Thüringen.</t>
  </si>
  <si>
    <t>Gesetzlicher Feiertag in Baden-Württemberg, Bayern, Nordrhein-Westfalen, Rheinland-Pfalz und dem Saarland.</t>
  </si>
  <si>
    <t>Buß- und Bettag</t>
  </si>
  <si>
    <t>Gesetzlicher Feiertag in Sachsen.</t>
  </si>
  <si>
    <t>1. Weihnachtsfeiertag</t>
  </si>
  <si>
    <t>2. Weihnachtsfeiertag</t>
  </si>
  <si>
    <t>1. Weihnachtstag</t>
  </si>
  <si>
    <t>2. Weihnachtstag</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</si>
</sst>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DM&quot;;[Red]\-#,##0.00\ &quot;DM&quot;"/>
    <numFmt numFmtId="165" formatCode="_-* #,##0\ &quot;DM&quot;_-;\-* #,##0\ &quot;DM&quot;_-;_-* &quot;-&quot;\ &quot;DM&quot;_-;_-@_-"/>
    <numFmt numFmtId="166" formatCode="_-* #,##0\ _D_M_-;\-* #,##0\ _D_M_-;_-* &quot;-&quot;\ _D_M_-;_-@_-"/>
    <numFmt numFmtId="167" formatCode="_-* #,##0.00\ &quot;DM&quot;_-;\-* #,##0.00\ &quot;DM&quot;_-;_-* &quot;-&quot;??\ &quot;DM&quot;_-;_-@_-"/>
    <numFmt numFmtId="168" formatCode="_-* #,##0.00\ _D_M_-;\-* #,##0.00\ _D_M_-;_-* &quot;-&quot;??\ _D_M_-;_-@_-"/>
    <numFmt numFmtId="169" formatCode="mmmm"/>
    <numFmt numFmtId="170" formatCode="dd/ddd"/>
    <numFmt numFmtId="171" formatCode="d/m/yy/ddd"/>
    <numFmt numFmtId="172" formatCode="d/\ mmmm"/>
  </numFmts>
  <fonts count="73">
    <font>
      <sz val="10"/>
      <name val="Arial"/>
      <family val="0"/>
    </font>
    <font>
      <b/>
      <sz val="10"/>
      <name val="Arial"/>
      <family val="0"/>
    </font>
    <font>
      <i/>
      <sz val="10"/>
      <name val="Arial"/>
      <family val="0"/>
    </font>
    <font>
      <b/>
      <i/>
      <sz val="10"/>
      <name val="Arial"/>
      <family val="0"/>
    </font>
    <font>
      <b/>
      <sz val="24"/>
      <name val="Tms Rmn"/>
      <family val="0"/>
    </font>
    <font>
      <sz val="8"/>
      <name val="Helv"/>
      <family val="0"/>
    </font>
    <font>
      <b/>
      <sz val="8"/>
      <name val="Times New Roman"/>
      <family val="0"/>
    </font>
    <font>
      <sz val="8"/>
      <name val="MS Sans Serif"/>
      <family val="0"/>
    </font>
    <font>
      <b/>
      <sz val="10"/>
      <name val="MS Sans Serif"/>
      <family val="0"/>
    </font>
    <font>
      <sz val="8"/>
      <name val="Arial"/>
      <family val="0"/>
    </font>
    <font>
      <i/>
      <sz val="10"/>
      <name val="MS Sans Serif"/>
      <family val="0"/>
    </font>
    <font>
      <sz val="9"/>
      <name val="Arial"/>
      <family val="2"/>
    </font>
    <font>
      <sz val="10"/>
      <color indexed="32"/>
      <name val="Arial"/>
      <family val="2"/>
    </font>
    <font>
      <sz val="9"/>
      <color indexed="32"/>
      <name val="Arial"/>
      <family val="2"/>
    </font>
    <font>
      <b/>
      <sz val="9"/>
      <color indexed="47"/>
      <name val="Arial"/>
      <family val="2"/>
    </font>
    <font>
      <sz val="9.5"/>
      <name val="Arial"/>
      <family val="2"/>
    </font>
    <font>
      <sz val="9.5"/>
      <color indexed="32"/>
      <name val="Arial"/>
      <family val="2"/>
    </font>
    <font>
      <sz val="20"/>
      <color indexed="9"/>
      <name val="Arial"/>
      <family val="2"/>
    </font>
    <font>
      <sz val="10"/>
      <color indexed="9"/>
      <name val="Arial"/>
      <family val="2"/>
    </font>
    <font>
      <sz val="9.5"/>
      <color indexed="9"/>
      <name val="Arial"/>
      <family val="2"/>
    </font>
    <font>
      <sz val="9.5"/>
      <color indexed="8"/>
      <name val="Arial"/>
      <family val="2"/>
    </font>
    <font>
      <sz val="14"/>
      <color indexed="9"/>
      <name val="Arial"/>
      <family val="2"/>
    </font>
    <font>
      <sz val="14"/>
      <name val="Arial"/>
      <family val="2"/>
    </font>
    <font>
      <sz val="9.5"/>
      <color indexed="10"/>
      <name val="Arial"/>
      <family val="2"/>
    </font>
    <font>
      <sz val="20"/>
      <color indexed="32"/>
      <name val="Arial"/>
      <family val="2"/>
    </font>
    <font>
      <sz val="2"/>
      <color indexed="32"/>
      <name val="Arial"/>
      <family val="2"/>
    </font>
    <font>
      <sz val="2"/>
      <name val="Arial"/>
      <family val="2"/>
    </font>
    <font>
      <sz val="2"/>
      <color indexed="47"/>
      <name val="Arial"/>
      <family val="2"/>
    </font>
    <font>
      <b/>
      <sz val="2"/>
      <color indexed="22"/>
      <name val="Arial"/>
      <family val="2"/>
    </font>
    <font>
      <b/>
      <sz val="2"/>
      <color indexed="47"/>
      <name val="Arial"/>
      <family val="2"/>
    </font>
    <font>
      <sz val="12"/>
      <color indexed="32"/>
      <name val="Arial"/>
      <family val="2"/>
    </font>
    <font>
      <u val="single"/>
      <sz val="12"/>
      <color indexed="32"/>
      <name val="Arial"/>
      <family val="2"/>
    </font>
    <font>
      <sz val="12"/>
      <color indexed="9"/>
      <name val="Arial"/>
      <family val="2"/>
    </font>
    <font>
      <sz val="20"/>
      <name val="Arial"/>
      <family val="2"/>
    </font>
    <font>
      <sz val="11"/>
      <color indexed="12"/>
      <name val="Arial"/>
      <family val="2"/>
    </font>
    <font>
      <sz val="20"/>
      <color indexed="12"/>
      <name val="Arial"/>
      <family val="2"/>
    </font>
    <font>
      <u val="single"/>
      <sz val="12"/>
      <color indexed="17"/>
      <name val="Arial"/>
      <family val="2"/>
    </font>
    <font>
      <u val="single"/>
      <sz val="18"/>
      <color indexed="32"/>
      <name val="Arial"/>
      <family val="2"/>
    </font>
    <font>
      <sz val="18"/>
      <color indexed="32"/>
      <name val="Arial"/>
      <family val="2"/>
    </font>
    <font>
      <sz val="9"/>
      <color indexed="9"/>
      <name val="Arial"/>
      <family val="2"/>
    </font>
    <font>
      <u val="single"/>
      <sz val="10"/>
      <name val="Arial"/>
      <family val="2"/>
    </font>
    <font>
      <sz val="10"/>
      <color indexed="8"/>
      <name val="Arial"/>
      <family val="2"/>
    </font>
    <font>
      <u val="single"/>
      <sz val="10"/>
      <color indexed="8"/>
      <name val="Arial"/>
      <family val="2"/>
    </font>
    <font>
      <b/>
      <u val="single"/>
      <sz val="12"/>
      <name val="Arial"/>
      <family val="2"/>
    </font>
    <font>
      <u val="single"/>
      <sz val="11"/>
      <name val="Arial"/>
      <family val="2"/>
    </font>
    <font>
      <sz val="12"/>
      <name val="Arial"/>
      <family val="2"/>
    </font>
    <font>
      <sz val="14"/>
      <color indexed="34"/>
      <name val="Arial"/>
      <family val="2"/>
    </font>
    <font>
      <sz val="14"/>
      <color indexed="13"/>
      <name val="Arial"/>
      <family val="2"/>
    </font>
    <font>
      <sz val="16"/>
      <color indexed="9"/>
      <name val="Arial"/>
      <family val="2"/>
    </font>
    <font>
      <sz val="14"/>
      <color indexed="32"/>
      <name val="Arial"/>
      <family val="2"/>
    </font>
    <font>
      <sz val="8"/>
      <name val="Tahoma"/>
      <family val="2"/>
    </font>
    <font>
      <sz val="12"/>
      <color indexed="8"/>
      <name val="Arial"/>
      <family val="2"/>
    </font>
    <font>
      <b/>
      <sz val="14"/>
      <color indexed="8"/>
      <name val="Arial"/>
      <family val="2"/>
    </font>
    <font>
      <b/>
      <sz val="14"/>
      <color indexed="9"/>
      <name val="Arial"/>
      <family val="2"/>
    </font>
    <font>
      <b/>
      <sz val="12"/>
      <color indexed="9"/>
      <name val="Arial"/>
      <family val="2"/>
    </font>
    <font>
      <b/>
      <sz val="9"/>
      <name val="Arial"/>
      <family val="2"/>
    </font>
    <font>
      <b/>
      <sz val="10"/>
      <color indexed="8"/>
      <name val="Arial"/>
      <family val="2"/>
    </font>
    <font>
      <b/>
      <sz val="20"/>
      <color indexed="9"/>
      <name val="Arial"/>
      <family val="2"/>
    </font>
    <font>
      <b/>
      <sz val="16"/>
      <color indexed="9"/>
      <name val="Arial"/>
      <family val="2"/>
    </font>
    <font>
      <b/>
      <sz val="14"/>
      <color indexed="13"/>
      <name val="Arial"/>
      <family val="2"/>
    </font>
    <font>
      <b/>
      <sz val="12"/>
      <color indexed="8"/>
      <name val="Arial"/>
      <family val="2"/>
    </font>
    <font>
      <sz val="12"/>
      <name val="Wingdings"/>
      <family val="0"/>
    </font>
    <font>
      <b/>
      <sz val="14"/>
      <color indexed="10"/>
      <name val="Arial"/>
      <family val="2"/>
    </font>
    <font>
      <b/>
      <sz val="18"/>
      <color indexed="9"/>
      <name val="Arial"/>
      <family val="2"/>
    </font>
    <font>
      <b/>
      <sz val="12"/>
      <color indexed="32"/>
      <name val="Arial"/>
      <family val="2"/>
    </font>
    <font>
      <b/>
      <sz val="12"/>
      <color indexed="10"/>
      <name val="Arial"/>
      <family val="2"/>
    </font>
    <font>
      <b/>
      <sz val="14"/>
      <color indexed="32"/>
      <name val="Arial"/>
      <family val="2"/>
    </font>
    <font>
      <sz val="12"/>
      <color indexed="10"/>
      <name val="Arial"/>
      <family val="2"/>
    </font>
    <font>
      <b/>
      <sz val="12"/>
      <name val="Arial"/>
      <family val="0"/>
    </font>
    <font>
      <b/>
      <sz val="10"/>
      <color indexed="9"/>
      <name val="Arial"/>
      <family val="2"/>
    </font>
    <font>
      <b/>
      <sz val="16"/>
      <color indexed="32"/>
      <name val="Arial"/>
      <family val="2"/>
    </font>
    <font>
      <b/>
      <sz val="19"/>
      <color indexed="9"/>
      <name val="Arial"/>
      <family val="2"/>
    </font>
    <font>
      <b/>
      <sz val="14"/>
      <name val="Arial"/>
      <family val="2"/>
    </font>
  </fonts>
  <fills count="14">
    <fill>
      <patternFill/>
    </fill>
    <fill>
      <patternFill patternType="gray125"/>
    </fill>
    <fill>
      <patternFill patternType="solid">
        <fgColor indexed="10"/>
        <bgColor indexed="64"/>
      </patternFill>
    </fill>
    <fill>
      <patternFill patternType="solid">
        <fgColor indexed="22"/>
        <bgColor indexed="64"/>
      </patternFill>
    </fill>
    <fill>
      <patternFill patternType="solid">
        <fgColor indexed="32"/>
        <bgColor indexed="64"/>
      </patternFill>
    </fill>
    <fill>
      <patternFill patternType="solid">
        <fgColor indexed="56"/>
        <bgColor indexed="64"/>
      </patternFill>
    </fill>
    <fill>
      <patternFill patternType="solid">
        <fgColor indexed="58"/>
        <bgColor indexed="64"/>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58"/>
        <bgColor indexed="64"/>
      </patternFill>
    </fill>
    <fill>
      <patternFill patternType="solid">
        <fgColor indexed="21"/>
        <bgColor indexed="64"/>
      </patternFill>
    </fill>
    <fill>
      <patternFill patternType="solid">
        <fgColor indexed="8"/>
        <bgColor indexed="64"/>
      </patternFill>
    </fill>
    <fill>
      <patternFill patternType="solid">
        <fgColor indexed="42"/>
        <bgColor indexed="64"/>
      </patternFill>
    </fill>
  </fills>
  <borders count="3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medium">
        <color indexed="32"/>
      </top>
      <bottom style="thin">
        <color indexed="32"/>
      </bottom>
    </border>
    <border>
      <left style="thin">
        <color indexed="32"/>
      </left>
      <right style="medium">
        <color indexed="32"/>
      </right>
      <top style="medium">
        <color indexed="32"/>
      </top>
      <bottom style="thin">
        <color indexed="32"/>
      </bottom>
    </border>
    <border>
      <left>
        <color indexed="63"/>
      </left>
      <right style="thin"/>
      <top style="medium">
        <color indexed="32"/>
      </top>
      <bottom style="thin">
        <color indexed="32"/>
      </bottom>
    </border>
    <border>
      <left style="thin">
        <color indexed="32"/>
      </left>
      <right style="thin">
        <color indexed="32"/>
      </right>
      <top style="hair">
        <color indexed="32"/>
      </top>
      <bottom style="hair"/>
    </border>
    <border>
      <left style="thin">
        <color indexed="32"/>
      </left>
      <right style="thin">
        <color indexed="32"/>
      </right>
      <top style="hair">
        <color indexed="32"/>
      </top>
      <bottom style="thin">
        <color indexed="32"/>
      </bottom>
    </border>
    <border>
      <left style="thin"/>
      <right>
        <color indexed="63"/>
      </right>
      <top style="medium">
        <color indexed="32"/>
      </top>
      <bottom style="thin">
        <color indexed="32"/>
      </bottom>
    </border>
    <border>
      <left style="thin">
        <color indexed="32"/>
      </left>
      <right style="thin">
        <color indexed="32"/>
      </right>
      <top style="hair"/>
      <bottom style="hair"/>
    </border>
    <border>
      <left style="medium">
        <color indexed="9"/>
      </left>
      <right>
        <color indexed="63"/>
      </right>
      <top style="medium">
        <color indexed="32"/>
      </top>
      <bottom style="thin">
        <color indexed="32"/>
      </bottom>
    </border>
    <border>
      <left>
        <color indexed="63"/>
      </left>
      <right>
        <color indexed="63"/>
      </right>
      <top>
        <color indexed="63"/>
      </top>
      <bottom style="medium">
        <color indexed="32"/>
      </bottom>
    </border>
    <border>
      <left>
        <color indexed="63"/>
      </left>
      <right style="thin"/>
      <top style="thin"/>
      <bottom style="thin"/>
    </border>
    <border>
      <left style="thin"/>
      <right style="thin">
        <color indexed="9"/>
      </right>
      <top style="thin"/>
      <bottom style="thin"/>
    </border>
    <border>
      <left>
        <color indexed="63"/>
      </left>
      <right style="thin">
        <color indexed="9"/>
      </right>
      <top style="thin"/>
      <bottom style="thin"/>
    </border>
    <border>
      <left style="thin"/>
      <right>
        <color indexed="63"/>
      </right>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color indexed="63"/>
      </top>
      <bottom>
        <color indexed="63"/>
      </bottom>
    </border>
    <border>
      <left style="thin"/>
      <right>
        <color indexed="63"/>
      </right>
      <top>
        <color indexed="63"/>
      </top>
      <bottom>
        <color indexed="63"/>
      </bottom>
    </border>
    <border>
      <left style="thin">
        <color indexed="32"/>
      </left>
      <right style="medium">
        <color indexed="32"/>
      </right>
      <top style="hair"/>
      <bottom style="hair"/>
    </border>
    <border>
      <left>
        <color indexed="63"/>
      </left>
      <right style="medium">
        <color indexed="32"/>
      </right>
      <top style="hair"/>
      <bottom style="hair"/>
    </border>
    <border>
      <left style="thin">
        <color indexed="32"/>
      </left>
      <right style="medium">
        <color indexed="32"/>
      </right>
      <top style="hair">
        <color indexed="32"/>
      </top>
      <bottom style="hair"/>
    </border>
    <border>
      <left style="thin">
        <color indexed="32"/>
      </left>
      <right style="medium">
        <color indexed="32"/>
      </right>
      <top style="hair">
        <color indexed="32"/>
      </top>
      <bottom style="thin">
        <color indexed="32"/>
      </bottom>
    </border>
    <border>
      <left>
        <color indexed="63"/>
      </left>
      <right style="thin">
        <color indexed="32"/>
      </right>
      <top style="hair"/>
      <bottom style="hair"/>
    </border>
    <border>
      <left>
        <color indexed="63"/>
      </left>
      <right style="thin">
        <color indexed="32"/>
      </right>
      <top style="hair">
        <color indexed="32"/>
      </top>
      <bottom style="hair"/>
    </border>
    <border>
      <left>
        <color indexed="63"/>
      </left>
      <right style="thin">
        <color indexed="32"/>
      </right>
      <top style="hair">
        <color indexed="32"/>
      </top>
      <bottom style="thin">
        <color indexed="32"/>
      </bottom>
    </border>
  </borders>
  <cellStyleXfs count="50">
    <xf numFmtId="0"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center"/>
      <protection/>
    </xf>
    <xf numFmtId="0" fontId="55" fillId="0" borderId="0">
      <alignment vertical="center"/>
      <protection/>
    </xf>
    <xf numFmtId="0" fontId="11" fillId="0" borderId="0">
      <alignment vertical="center" wrapText="1"/>
      <protection/>
    </xf>
    <xf numFmtId="0" fontId="55" fillId="0" borderId="0">
      <alignment vertical="center" wrapText="1"/>
      <protection/>
    </xf>
    <xf numFmtId="38" fontId="0" fillId="0" borderId="0" applyFont="0" applyFill="0" applyBorder="0" applyAlignment="0" applyProtection="0"/>
    <xf numFmtId="4" fontId="5" fillId="0" borderId="0" applyFont="0" applyFill="0" applyBorder="0" applyAlignment="0" applyProtection="0"/>
    <xf numFmtId="0" fontId="0" fillId="0" borderId="0" applyFont="0" applyFill="0" applyBorder="0" applyAlignment="0" applyProtection="0"/>
    <xf numFmtId="164" fontId="5"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6" fillId="0" borderId="0">
      <alignment/>
      <protection/>
    </xf>
    <xf numFmtId="0" fontId="9" fillId="2" borderId="1" applyFill="0">
      <alignment/>
      <protection/>
    </xf>
    <xf numFmtId="3" fontId="4" fillId="0" borderId="0" applyBorder="0" applyAlignment="0">
      <protection/>
    </xf>
    <xf numFmtId="3" fontId="4" fillId="0" borderId="0" applyBorder="0" applyAlignment="0">
      <protection/>
    </xf>
    <xf numFmtId="0" fontId="0" fillId="0" borderId="0" applyFont="0" applyFill="0" applyBorder="0" applyAlignment="0" applyProtection="0"/>
    <xf numFmtId="0" fontId="0" fillId="0" borderId="0" applyFont="0" applyFill="0" applyBorder="0" applyAlignment="0" applyProtection="0"/>
    <xf numFmtId="3" fontId="1" fillId="3" borderId="0" applyNumberFormat="0" applyBorder="0" applyAlignment="0" applyProtection="0"/>
    <xf numFmtId="0" fontId="7" fillId="0" borderId="0">
      <alignment/>
      <protection/>
    </xf>
    <xf numFmtId="9" fontId="0" fillId="0" borderId="0" applyFont="0" applyFill="0" applyBorder="0" applyAlignment="0" applyProtection="0"/>
    <xf numFmtId="49" fontId="1" fillId="0" borderId="0">
      <alignment horizontal="left" vertical="center"/>
      <protection/>
    </xf>
    <xf numFmtId="0" fontId="56" fillId="0" borderId="0">
      <alignment vertical="center"/>
      <protection/>
    </xf>
    <xf numFmtId="0" fontId="56" fillId="0" borderId="0">
      <alignment vertical="center" wrapText="1"/>
      <protection/>
    </xf>
    <xf numFmtId="0" fontId="56" fillId="0" borderId="0">
      <alignment vertical="center"/>
      <protection/>
    </xf>
    <xf numFmtId="0" fontId="41" fillId="0" borderId="0">
      <alignment vertical="center" wrapText="1"/>
      <protection/>
    </xf>
    <xf numFmtId="0" fontId="57" fillId="4" borderId="2" applyBorder="0">
      <alignment horizontal="left" vertical="center"/>
      <protection/>
    </xf>
    <xf numFmtId="0" fontId="58" fillId="4" borderId="3">
      <alignment vertical="center"/>
      <protection/>
    </xf>
    <xf numFmtId="49" fontId="53" fillId="5" borderId="3" applyNumberFormat="0" applyFont="0" applyFill="0">
      <alignment horizontal="left" vertical="center"/>
      <protection/>
    </xf>
    <xf numFmtId="0" fontId="58" fillId="6" borderId="0">
      <alignment vertical="center"/>
      <protection/>
    </xf>
    <xf numFmtId="0" fontId="52" fillId="0" borderId="0">
      <alignment vertical="center"/>
      <protection/>
    </xf>
    <xf numFmtId="49" fontId="53" fillId="5" borderId="3">
      <alignment vertical="center"/>
      <protection/>
    </xf>
    <xf numFmtId="0" fontId="59" fillId="0" borderId="0">
      <alignment vertical="center"/>
      <protection/>
    </xf>
    <xf numFmtId="0" fontId="60" fillId="0" borderId="0">
      <alignment vertical="center"/>
      <protection/>
    </xf>
    <xf numFmtId="167" fontId="0" fillId="0" borderId="0" applyFont="0" applyFill="0" applyBorder="0" applyAlignment="0" applyProtection="0"/>
    <xf numFmtId="165" fontId="0" fillId="0" borderId="0" applyFont="0" applyFill="0" applyBorder="0" applyAlignment="0" applyProtection="0"/>
    <xf numFmtId="0" fontId="61" fillId="7" borderId="0">
      <alignment horizontal="centerContinuous" vertical="center"/>
      <protection/>
    </xf>
  </cellStyleXfs>
  <cellXfs count="179">
    <xf numFmtId="0" fontId="0" fillId="0" borderId="0" xfId="0" applyAlignment="1">
      <alignment/>
    </xf>
    <xf numFmtId="0" fontId="0" fillId="0" borderId="0" xfId="0" applyAlignment="1" applyProtection="1">
      <alignment/>
      <protection hidden="1"/>
    </xf>
    <xf numFmtId="0" fontId="0" fillId="0" borderId="0" xfId="0" applyAlignment="1" applyProtection="1">
      <alignment wrapText="1"/>
      <protection hidden="1"/>
    </xf>
    <xf numFmtId="0" fontId="1" fillId="8" borderId="0" xfId="0" applyFont="1" applyFill="1" applyAlignment="1" applyProtection="1">
      <alignment/>
      <protection hidden="1"/>
    </xf>
    <xf numFmtId="0" fontId="1" fillId="9" borderId="0" xfId="0" applyFont="1" applyFill="1" applyAlignment="1" applyProtection="1">
      <alignment/>
      <protection hidden="1"/>
    </xf>
    <xf numFmtId="16" fontId="0" fillId="0" borderId="0" xfId="0" applyNumberFormat="1" applyAlignment="1" applyProtection="1">
      <alignment/>
      <protection hidden="1"/>
    </xf>
    <xf numFmtId="14" fontId="1" fillId="9" borderId="0" xfId="0" applyNumberFormat="1" applyFont="1" applyFill="1" applyAlignment="1" applyProtection="1">
      <alignment/>
      <protection hidden="1"/>
    </xf>
    <xf numFmtId="14" fontId="1" fillId="9" borderId="4" xfId="0" applyNumberFormat="1" applyFont="1" applyFill="1" applyBorder="1" applyAlignment="1" applyProtection="1">
      <alignment/>
      <protection hidden="1"/>
    </xf>
    <xf numFmtId="0" fontId="0" fillId="9" borderId="0" xfId="0" applyFill="1" applyAlignment="1" applyProtection="1">
      <alignment/>
      <protection hidden="1"/>
    </xf>
    <xf numFmtId="14" fontId="0" fillId="9" borderId="0" xfId="0" applyNumberFormat="1" applyFill="1" applyAlignment="1" applyProtection="1">
      <alignment horizontal="right"/>
      <protection hidden="1"/>
    </xf>
    <xf numFmtId="14" fontId="0" fillId="0" borderId="0" xfId="0" applyNumberFormat="1" applyAlignment="1">
      <alignment/>
    </xf>
    <xf numFmtId="0" fontId="0" fillId="0" borderId="0" xfId="0" applyAlignment="1">
      <alignment horizontal="right"/>
    </xf>
    <xf numFmtId="0" fontId="0" fillId="10" borderId="0" xfId="0" applyFill="1" applyAlignment="1" applyProtection="1">
      <alignment vertical="center" wrapText="1"/>
      <protection hidden="1"/>
    </xf>
    <xf numFmtId="0" fontId="0" fillId="10" borderId="0" xfId="0" applyFill="1" applyBorder="1" applyAlignment="1" applyProtection="1">
      <alignment vertical="center" wrapText="1"/>
      <protection hidden="1"/>
    </xf>
    <xf numFmtId="0" fontId="15" fillId="10" borderId="0" xfId="0" applyFont="1" applyFill="1" applyAlignment="1" applyProtection="1">
      <alignment vertical="center" wrapText="1"/>
      <protection hidden="1"/>
    </xf>
    <xf numFmtId="0" fontId="11" fillId="10" borderId="0" xfId="0" applyFont="1" applyFill="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15" fillId="0" borderId="0" xfId="0" applyFont="1" applyAlignment="1" applyProtection="1">
      <alignment vertical="center" wrapText="1"/>
      <protection hidden="1"/>
    </xf>
    <xf numFmtId="0" fontId="11" fillId="0" borderId="0" xfId="0" applyFont="1" applyAlignment="1" applyProtection="1">
      <alignment vertical="center" wrapText="1"/>
      <protection hidden="1"/>
    </xf>
    <xf numFmtId="0" fontId="12" fillId="4" borderId="0" xfId="0" applyFont="1" applyFill="1" applyAlignment="1" applyProtection="1">
      <alignment vertical="center" wrapText="1"/>
      <protection hidden="1"/>
    </xf>
    <xf numFmtId="0" fontId="0" fillId="4" borderId="0" xfId="0" applyFill="1" applyBorder="1" applyAlignment="1" applyProtection="1">
      <alignment vertical="center" wrapText="1"/>
      <protection hidden="1"/>
    </xf>
    <xf numFmtId="0" fontId="15" fillId="4" borderId="0" xfId="0" applyFont="1" applyFill="1" applyAlignment="1" applyProtection="1">
      <alignment vertical="center" wrapText="1"/>
      <protection hidden="1"/>
    </xf>
    <xf numFmtId="0" fontId="0" fillId="4" borderId="0" xfId="0" applyFill="1" applyAlignment="1" applyProtection="1">
      <alignment vertical="center" wrapText="1"/>
      <protection hidden="1"/>
    </xf>
    <xf numFmtId="0" fontId="11" fillId="4" borderId="0" xfId="0" applyFont="1" applyFill="1" applyAlignment="1" applyProtection="1">
      <alignment vertical="center" wrapText="1"/>
      <protection hidden="1"/>
    </xf>
    <xf numFmtId="0" fontId="0" fillId="3" borderId="0" xfId="0" applyFill="1" applyBorder="1" applyAlignment="1" applyProtection="1">
      <alignment vertical="center" wrapText="1"/>
      <protection hidden="1"/>
    </xf>
    <xf numFmtId="0" fontId="15" fillId="3" borderId="0" xfId="0" applyFont="1" applyFill="1" applyAlignment="1" applyProtection="1">
      <alignment vertical="center" wrapText="1"/>
      <protection hidden="1"/>
    </xf>
    <xf numFmtId="0" fontId="0" fillId="3" borderId="0" xfId="0" applyFill="1" applyAlignment="1" applyProtection="1">
      <alignment vertical="center" wrapText="1"/>
      <protection hidden="1"/>
    </xf>
    <xf numFmtId="0" fontId="11" fillId="3" borderId="0" xfId="0" applyFont="1" applyFill="1" applyAlignment="1" applyProtection="1">
      <alignment vertical="center" wrapText="1"/>
      <protection hidden="1"/>
    </xf>
    <xf numFmtId="0" fontId="14" fillId="3" borderId="0" xfId="0" applyFont="1" applyFill="1" applyAlignment="1" applyProtection="1">
      <alignment horizontal="centerContinuous" vertical="center" wrapText="1"/>
      <protection hidden="1"/>
    </xf>
    <xf numFmtId="0" fontId="15" fillId="7" borderId="0" xfId="0" applyFont="1" applyFill="1" applyAlignment="1" applyProtection="1">
      <alignment vertical="center" wrapText="1"/>
      <protection hidden="1"/>
    </xf>
    <xf numFmtId="0" fontId="0" fillId="7" borderId="0" xfId="0" applyFill="1" applyAlignment="1" applyProtection="1">
      <alignment vertical="center" wrapText="1"/>
      <protection hidden="1"/>
    </xf>
    <xf numFmtId="0" fontId="11" fillId="7" borderId="0" xfId="0" applyFont="1" applyFill="1" applyAlignment="1" applyProtection="1">
      <alignment vertical="center" wrapText="1"/>
      <protection hidden="1"/>
    </xf>
    <xf numFmtId="0" fontId="12" fillId="3" borderId="0" xfId="0" applyFont="1" applyFill="1" applyBorder="1" applyAlignment="1" applyProtection="1">
      <alignment vertical="center" wrapText="1"/>
      <protection hidden="1"/>
    </xf>
    <xf numFmtId="169" fontId="15" fillId="3" borderId="0" xfId="0" applyNumberFormat="1" applyFont="1" applyFill="1" applyBorder="1" applyAlignment="1" applyProtection="1">
      <alignment vertical="center" wrapText="1"/>
      <protection hidden="1"/>
    </xf>
    <xf numFmtId="170" fontId="15" fillId="0" borderId="0" xfId="0" applyNumberFormat="1" applyFont="1" applyAlignment="1" applyProtection="1">
      <alignment vertical="center" wrapText="1"/>
      <protection hidden="1"/>
    </xf>
    <xf numFmtId="0" fontId="0" fillId="10" borderId="0" xfId="0" applyFont="1" applyFill="1" applyAlignment="1" applyProtection="1">
      <alignment vertical="center" wrapText="1"/>
      <protection hidden="1"/>
    </xf>
    <xf numFmtId="0" fontId="0" fillId="0" borderId="0" xfId="0" applyFont="1" applyAlignment="1" applyProtection="1">
      <alignment vertical="center" wrapText="1"/>
      <protection hidden="1"/>
    </xf>
    <xf numFmtId="0" fontId="0" fillId="4" borderId="0" xfId="0" applyFont="1" applyFill="1" applyAlignment="1" applyProtection="1">
      <alignment vertical="center" wrapText="1"/>
      <protection hidden="1"/>
    </xf>
    <xf numFmtId="0" fontId="0" fillId="3" borderId="0" xfId="0" applyFont="1" applyFill="1" applyAlignment="1" applyProtection="1">
      <alignment vertical="center" wrapText="1"/>
      <protection hidden="1"/>
    </xf>
    <xf numFmtId="0" fontId="0" fillId="7" borderId="0" xfId="0" applyFont="1" applyFill="1" applyAlignment="1" applyProtection="1">
      <alignment vertical="center" wrapText="1"/>
      <protection hidden="1"/>
    </xf>
    <xf numFmtId="169" fontId="0" fillId="3" borderId="0" xfId="0" applyNumberFormat="1" applyFont="1" applyFill="1" applyBorder="1" applyAlignment="1" applyProtection="1">
      <alignment vertical="center" wrapText="1"/>
      <protection hidden="1"/>
    </xf>
    <xf numFmtId="0" fontId="0" fillId="0" borderId="0" xfId="0" applyNumberFormat="1" applyAlignment="1" applyProtection="1">
      <alignment vertical="center" wrapText="1"/>
      <protection hidden="1"/>
    </xf>
    <xf numFmtId="0" fontId="0" fillId="0" borderId="1" xfId="0" applyBorder="1" applyAlignment="1" applyProtection="1">
      <alignment vertical="center" wrapText="1"/>
      <protection hidden="1"/>
    </xf>
    <xf numFmtId="0" fontId="0" fillId="3" borderId="0" xfId="0" applyNumberFormat="1" applyFill="1" applyAlignment="1" applyProtection="1">
      <alignment vertical="center" wrapText="1"/>
      <protection hidden="1"/>
    </xf>
    <xf numFmtId="0" fontId="15" fillId="3" borderId="0" xfId="0" applyNumberFormat="1" applyFont="1" applyFill="1" applyAlignment="1" applyProtection="1">
      <alignment vertical="center" wrapText="1"/>
      <protection hidden="1"/>
    </xf>
    <xf numFmtId="0" fontId="0" fillId="3" borderId="1" xfId="0" applyFill="1" applyBorder="1" applyAlignment="1" applyProtection="1">
      <alignment vertical="center" wrapText="1"/>
      <protection hidden="1"/>
    </xf>
    <xf numFmtId="0" fontId="14" fillId="3" borderId="0" xfId="0" applyFont="1" applyFill="1" applyBorder="1" applyAlignment="1" applyProtection="1">
      <alignment horizontal="centerContinuous" vertical="center" wrapText="1"/>
      <protection hidden="1"/>
    </xf>
    <xf numFmtId="169" fontId="18" fillId="11" borderId="5" xfId="0" applyNumberFormat="1" applyFont="1" applyFill="1" applyBorder="1" applyAlignment="1" applyProtection="1">
      <alignment horizontal="centerContinuous" vertical="center" wrapText="1"/>
      <protection hidden="1"/>
    </xf>
    <xf numFmtId="169" fontId="22" fillId="3" borderId="0" xfId="0" applyNumberFormat="1" applyFont="1" applyFill="1" applyAlignment="1" applyProtection="1">
      <alignment vertical="center" wrapText="1"/>
      <protection hidden="1"/>
    </xf>
    <xf numFmtId="169" fontId="22" fillId="0" borderId="0" xfId="0" applyNumberFormat="1" applyFont="1" applyAlignment="1" applyProtection="1">
      <alignment vertical="center" wrapText="1"/>
      <protection hidden="1"/>
    </xf>
    <xf numFmtId="0" fontId="22" fillId="3" borderId="0" xfId="0" applyNumberFormat="1" applyFont="1" applyFill="1" applyAlignment="1" applyProtection="1">
      <alignment vertical="center" wrapText="1"/>
      <protection hidden="1"/>
    </xf>
    <xf numFmtId="169" fontId="22" fillId="4" borderId="0" xfId="0" applyNumberFormat="1" applyFont="1" applyFill="1" applyAlignment="1" applyProtection="1">
      <alignment vertical="center" wrapText="1"/>
      <protection hidden="1"/>
    </xf>
    <xf numFmtId="169" fontId="22" fillId="3" borderId="0" xfId="0" applyNumberFormat="1" applyFont="1" applyFill="1" applyBorder="1" applyAlignment="1" applyProtection="1">
      <alignment vertical="center" wrapText="1"/>
      <protection hidden="1"/>
    </xf>
    <xf numFmtId="169" fontId="21" fillId="11" borderId="6" xfId="0" applyNumberFormat="1" applyFont="1" applyFill="1" applyBorder="1" applyAlignment="1" applyProtection="1">
      <alignment horizontal="centerContinuous" vertical="center" wrapText="1"/>
      <protection hidden="1"/>
    </xf>
    <xf numFmtId="0" fontId="22" fillId="4" borderId="0" xfId="0" applyFont="1" applyFill="1" applyAlignment="1" applyProtection="1">
      <alignment vertical="center" wrapText="1"/>
      <protection hidden="1"/>
    </xf>
    <xf numFmtId="169" fontId="21" fillId="11" borderId="5" xfId="0" applyNumberFormat="1" applyFont="1" applyFill="1" applyBorder="1" applyAlignment="1" applyProtection="1">
      <alignment horizontal="centerContinuous" vertical="center" wrapText="1"/>
      <protection hidden="1"/>
    </xf>
    <xf numFmtId="169" fontId="21" fillId="11" borderId="7" xfId="0" applyNumberFormat="1" applyFont="1" applyFill="1" applyBorder="1" applyAlignment="1" applyProtection="1">
      <alignment horizontal="centerContinuous" vertical="center" wrapText="1"/>
      <protection hidden="1"/>
    </xf>
    <xf numFmtId="0" fontId="16" fillId="3" borderId="8" xfId="0" applyNumberFormat="1" applyFont="1" applyFill="1" applyBorder="1" applyAlignment="1" applyProtection="1">
      <alignment horizontal="left" vertical="center" wrapText="1"/>
      <protection hidden="1"/>
    </xf>
    <xf numFmtId="0" fontId="19" fillId="4" borderId="8" xfId="0" applyNumberFormat="1" applyFont="1" applyFill="1" applyBorder="1" applyAlignment="1" applyProtection="1">
      <alignment horizontal="left" vertical="center" wrapText="1"/>
      <protection hidden="1"/>
    </xf>
    <xf numFmtId="0" fontId="23" fillId="0" borderId="8" xfId="0" applyNumberFormat="1" applyFont="1" applyFill="1" applyBorder="1" applyAlignment="1" applyProtection="1">
      <alignment horizontal="left" vertical="center" wrapText="1"/>
      <protection hidden="1"/>
    </xf>
    <xf numFmtId="0" fontId="23" fillId="0" borderId="9" xfId="0" applyNumberFormat="1" applyFont="1" applyFill="1" applyBorder="1" applyAlignment="1" applyProtection="1">
      <alignment horizontal="left" vertical="center" wrapText="1"/>
      <protection hidden="1"/>
    </xf>
    <xf numFmtId="169" fontId="18" fillId="11" borderId="10" xfId="0" applyNumberFormat="1" applyFont="1" applyFill="1" applyBorder="1" applyAlignment="1" applyProtection="1">
      <alignment horizontal="centerContinuous" vertical="center" wrapText="1"/>
      <protection hidden="1"/>
    </xf>
    <xf numFmtId="171" fontId="0" fillId="0" borderId="11" xfId="0" applyNumberFormat="1" applyFont="1" applyBorder="1" applyAlignment="1" applyProtection="1">
      <alignment horizontal="left" vertical="center" wrapText="1"/>
      <protection hidden="1"/>
    </xf>
    <xf numFmtId="171" fontId="0" fillId="0" borderId="8" xfId="0" applyNumberFormat="1" applyFont="1" applyBorder="1" applyAlignment="1" applyProtection="1">
      <alignment horizontal="left" vertical="center" wrapText="1"/>
      <protection hidden="1"/>
    </xf>
    <xf numFmtId="171" fontId="0" fillId="0" borderId="9" xfId="0" applyNumberFormat="1" applyFont="1" applyBorder="1" applyAlignment="1" applyProtection="1">
      <alignment horizontal="left" vertical="center" wrapText="1"/>
      <protection hidden="1"/>
    </xf>
    <xf numFmtId="169" fontId="18" fillId="11" borderId="12" xfId="0" applyNumberFormat="1" applyFont="1" applyFill="1" applyBorder="1" applyAlignment="1" applyProtection="1">
      <alignment horizontal="centerContinuous" vertical="center" wrapText="1"/>
      <protection hidden="1"/>
    </xf>
    <xf numFmtId="0" fontId="26" fillId="0" borderId="0" xfId="0" applyFont="1" applyAlignment="1" applyProtection="1">
      <alignment vertical="center" wrapText="1"/>
      <protection hidden="1"/>
    </xf>
    <xf numFmtId="0" fontId="26" fillId="3" borderId="0" xfId="0" applyFont="1" applyFill="1" applyAlignment="1" applyProtection="1">
      <alignment vertical="center" wrapText="1"/>
      <protection hidden="1"/>
    </xf>
    <xf numFmtId="0" fontId="26" fillId="3" borderId="0" xfId="0" applyNumberFormat="1" applyFont="1" applyFill="1" applyAlignment="1" applyProtection="1">
      <alignment vertical="center" wrapText="1"/>
      <protection hidden="1"/>
    </xf>
    <xf numFmtId="0" fontId="26" fillId="4" borderId="0" xfId="0" applyFont="1" applyFill="1" applyAlignment="1" applyProtection="1">
      <alignment vertical="center" wrapText="1"/>
      <protection hidden="1"/>
    </xf>
    <xf numFmtId="0" fontId="27" fillId="3" borderId="0" xfId="0" applyFont="1" applyFill="1" applyBorder="1" applyAlignment="1" applyProtection="1">
      <alignment vertical="center" wrapText="1"/>
      <protection hidden="1"/>
    </xf>
    <xf numFmtId="0" fontId="28" fillId="3" borderId="13" xfId="0" applyFont="1" applyFill="1" applyBorder="1" applyAlignment="1" applyProtection="1">
      <alignment horizontal="centerContinuous" vertical="center" wrapText="1"/>
      <protection hidden="1"/>
    </xf>
    <xf numFmtId="0" fontId="29" fillId="3" borderId="13" xfId="0" applyFont="1" applyFill="1" applyBorder="1" applyAlignment="1" applyProtection="1">
      <alignment horizontal="centerContinuous" vertical="center" wrapText="1"/>
      <protection hidden="1"/>
    </xf>
    <xf numFmtId="0" fontId="29" fillId="3" borderId="0" xfId="0" applyFont="1" applyFill="1" applyAlignment="1" applyProtection="1">
      <alignment horizontal="centerContinuous" vertical="center" wrapText="1"/>
      <protection hidden="1"/>
    </xf>
    <xf numFmtId="0" fontId="0" fillId="0" borderId="0" xfId="0" applyFill="1" applyBorder="1" applyAlignment="1" applyProtection="1">
      <alignment vertical="center" wrapText="1"/>
      <protection hidden="1"/>
    </xf>
    <xf numFmtId="0" fontId="26" fillId="0" borderId="0" xfId="0" applyFont="1" applyFill="1" applyBorder="1" applyAlignment="1" applyProtection="1">
      <alignment vertical="center" wrapText="1"/>
      <protection hidden="1"/>
    </xf>
    <xf numFmtId="169" fontId="22" fillId="0" borderId="0" xfId="0" applyNumberFormat="1" applyFont="1" applyFill="1" applyBorder="1" applyAlignment="1" applyProtection="1">
      <alignment vertical="center" wrapText="1"/>
      <protection hidden="1"/>
    </xf>
    <xf numFmtId="0" fontId="15" fillId="0" borderId="0" xfId="0" applyFont="1" applyFill="1" applyBorder="1" applyAlignment="1" applyProtection="1">
      <alignment vertical="center" wrapText="1"/>
      <protection hidden="1"/>
    </xf>
    <xf numFmtId="0" fontId="23" fillId="0" borderId="0" xfId="0" applyFont="1" applyFill="1" applyBorder="1" applyAlignment="1" applyProtection="1">
      <alignment vertical="center" wrapText="1"/>
      <protection hidden="1"/>
    </xf>
    <xf numFmtId="0" fontId="16" fillId="0" borderId="0" xfId="0" applyFont="1" applyFill="1" applyBorder="1" applyAlignment="1" applyProtection="1">
      <alignment vertical="center" wrapText="1"/>
      <protection hidden="1"/>
    </xf>
    <xf numFmtId="0" fontId="19" fillId="0" borderId="0" xfId="0" applyFont="1" applyFill="1" applyBorder="1" applyAlignment="1" applyProtection="1">
      <alignment vertical="center" wrapText="1"/>
      <protection hidden="1"/>
    </xf>
    <xf numFmtId="0" fontId="20" fillId="0" borderId="0" xfId="0" applyFont="1" applyFill="1" applyBorder="1" applyAlignment="1" applyProtection="1">
      <alignment vertical="center" wrapText="1"/>
      <protection hidden="1"/>
    </xf>
    <xf numFmtId="0" fontId="33" fillId="0" borderId="0" xfId="0" applyNumberFormat="1" applyFont="1" applyAlignment="1" applyProtection="1">
      <alignment vertical="center" wrapText="1"/>
      <protection hidden="1"/>
    </xf>
    <xf numFmtId="0" fontId="33" fillId="0" borderId="0" xfId="0" applyFont="1" applyAlignment="1" applyProtection="1">
      <alignment vertical="center" wrapText="1"/>
      <protection hidden="1"/>
    </xf>
    <xf numFmtId="0" fontId="33" fillId="0" borderId="0" xfId="0" applyFont="1" applyBorder="1" applyAlignment="1" applyProtection="1">
      <alignment vertical="center" wrapText="1"/>
      <protection hidden="1"/>
    </xf>
    <xf numFmtId="0" fontId="33" fillId="0" borderId="0" xfId="0" applyFont="1" applyFill="1" applyBorder="1" applyAlignment="1" applyProtection="1">
      <alignment vertical="center" wrapText="1"/>
      <protection hidden="1"/>
    </xf>
    <xf numFmtId="0" fontId="33" fillId="0" borderId="0" xfId="0" applyNumberFormat="1" applyFont="1" applyAlignment="1" applyProtection="1">
      <alignment vertical="center" wrapText="1"/>
      <protection hidden="1" locked="0"/>
    </xf>
    <xf numFmtId="0" fontId="34" fillId="10" borderId="0" xfId="0" applyFont="1" applyFill="1" applyAlignment="1" applyProtection="1">
      <alignment vertical="center" wrapText="1"/>
      <protection hidden="1"/>
    </xf>
    <xf numFmtId="0" fontId="34" fillId="0" borderId="0" xfId="0" applyFont="1" applyAlignment="1" applyProtection="1">
      <alignment vertical="center" wrapText="1"/>
      <protection hidden="1"/>
    </xf>
    <xf numFmtId="0" fontId="34" fillId="4" borderId="0" xfId="0" applyFont="1" applyFill="1" applyAlignment="1" applyProtection="1">
      <alignment vertical="center" wrapText="1"/>
      <protection hidden="1"/>
    </xf>
    <xf numFmtId="0" fontId="34" fillId="3" borderId="0" xfId="0" applyFont="1" applyFill="1" applyAlignment="1" applyProtection="1">
      <alignment vertical="center" wrapText="1"/>
      <protection hidden="1"/>
    </xf>
    <xf numFmtId="0" fontId="34" fillId="7" borderId="0" xfId="0" applyFont="1" applyFill="1" applyAlignment="1" applyProtection="1">
      <alignment vertical="center" wrapText="1"/>
      <protection hidden="1"/>
    </xf>
    <xf numFmtId="0" fontId="34" fillId="3" borderId="13" xfId="0" applyFont="1" applyFill="1" applyBorder="1" applyAlignment="1" applyProtection="1">
      <alignment vertical="center" wrapText="1"/>
      <protection hidden="1"/>
    </xf>
    <xf numFmtId="169" fontId="34" fillId="11" borderId="5" xfId="0" applyNumberFormat="1" applyFont="1" applyFill="1" applyBorder="1" applyAlignment="1" applyProtection="1">
      <alignment horizontal="centerContinuous" vertical="center" wrapText="1"/>
      <protection hidden="1"/>
    </xf>
    <xf numFmtId="169" fontId="34" fillId="3" borderId="0" xfId="0" applyNumberFormat="1" applyFont="1" applyFill="1" applyBorder="1" applyAlignment="1" applyProtection="1">
      <alignment vertical="center" wrapText="1"/>
      <protection hidden="1"/>
    </xf>
    <xf numFmtId="0" fontId="35" fillId="0" borderId="0" xfId="0" applyFont="1" applyAlignment="1" applyProtection="1">
      <alignment vertical="center" wrapText="1"/>
      <protection hidden="1"/>
    </xf>
    <xf numFmtId="0" fontId="34" fillId="3" borderId="13" xfId="0" applyFont="1" applyFill="1" applyBorder="1" applyAlignment="1" applyProtection="1">
      <alignment horizontal="centerContinuous" vertical="center" wrapText="1"/>
      <protection hidden="1"/>
    </xf>
    <xf numFmtId="169" fontId="34" fillId="11" borderId="7" xfId="0" applyNumberFormat="1" applyFont="1" applyFill="1" applyBorder="1" applyAlignment="1" applyProtection="1">
      <alignment horizontal="centerContinuous" vertical="center" wrapText="1"/>
      <protection hidden="1"/>
    </xf>
    <xf numFmtId="0" fontId="0" fillId="0" borderId="0" xfId="0" applyAlignment="1">
      <alignment vertical="center" wrapText="1"/>
    </xf>
    <xf numFmtId="0" fontId="0" fillId="0" borderId="0" xfId="0" applyAlignment="1">
      <alignment vertical="center"/>
    </xf>
    <xf numFmtId="0" fontId="0" fillId="3" borderId="0" xfId="0" applyFill="1" applyAlignment="1">
      <alignment vertical="center"/>
    </xf>
    <xf numFmtId="0" fontId="0" fillId="3" borderId="0" xfId="0" applyFill="1" applyAlignment="1">
      <alignment vertical="center" wrapText="1"/>
    </xf>
    <xf numFmtId="0" fontId="0" fillId="0" borderId="0" xfId="0" applyFill="1" applyAlignment="1">
      <alignment vertical="center"/>
    </xf>
    <xf numFmtId="0" fontId="47" fillId="0" borderId="3" xfId="0" applyFont="1" applyFill="1" applyBorder="1" applyAlignment="1" applyProtection="1">
      <alignment vertical="center"/>
      <protection hidden="1"/>
    </xf>
    <xf numFmtId="0" fontId="0" fillId="0" borderId="3" xfId="0" applyFill="1" applyBorder="1" applyAlignment="1">
      <alignment vertical="center"/>
    </xf>
    <xf numFmtId="0" fontId="0" fillId="0" borderId="14" xfId="0" applyFill="1" applyBorder="1" applyAlignment="1">
      <alignment vertical="center"/>
    </xf>
    <xf numFmtId="0" fontId="0" fillId="4" borderId="0" xfId="0" applyFill="1" applyAlignment="1" applyProtection="1">
      <alignment vertical="center"/>
      <protection hidden="1"/>
    </xf>
    <xf numFmtId="0" fontId="0" fillId="0" borderId="0" xfId="0" applyFill="1" applyAlignment="1" applyProtection="1">
      <alignment vertical="center"/>
      <protection hidden="1"/>
    </xf>
    <xf numFmtId="0" fontId="0" fillId="3" borderId="0" xfId="0" applyFill="1" applyAlignment="1" applyProtection="1">
      <alignment vertical="center"/>
      <protection hidden="1"/>
    </xf>
    <xf numFmtId="0" fontId="17" fillId="4" borderId="0" xfId="0" applyFont="1" applyFill="1" applyAlignment="1" applyProtection="1">
      <alignment vertical="center"/>
      <protection hidden="1"/>
    </xf>
    <xf numFmtId="0" fontId="48" fillId="4" borderId="0" xfId="0" applyFont="1" applyFill="1" applyAlignment="1" applyProtection="1">
      <alignment horizontal="right" vertical="center" wrapText="1"/>
      <protection hidden="1"/>
    </xf>
    <xf numFmtId="0" fontId="0" fillId="0" borderId="0" xfId="0" applyAlignment="1" applyProtection="1">
      <alignment vertical="center"/>
      <protection hidden="1"/>
    </xf>
    <xf numFmtId="0" fontId="32" fillId="4" borderId="15" xfId="0" applyFont="1" applyFill="1" applyBorder="1" applyAlignment="1" applyProtection="1">
      <alignment vertical="center"/>
      <protection hidden="1"/>
    </xf>
    <xf numFmtId="0" fontId="32" fillId="4" borderId="16" xfId="0" applyFont="1" applyFill="1" applyBorder="1" applyAlignment="1" applyProtection="1">
      <alignment vertical="center"/>
      <protection hidden="1"/>
    </xf>
    <xf numFmtId="0" fontId="32" fillId="4" borderId="14" xfId="0" applyFont="1" applyFill="1" applyBorder="1" applyAlignment="1" applyProtection="1">
      <alignment vertical="center" wrapText="1"/>
      <protection hidden="1"/>
    </xf>
    <xf numFmtId="172" fontId="0" fillId="0" borderId="4" xfId="0" applyNumberFormat="1" applyBorder="1" applyAlignment="1" applyProtection="1">
      <alignment horizontal="center" vertical="center" wrapText="1"/>
      <protection hidden="1"/>
    </xf>
    <xf numFmtId="0" fontId="45" fillId="0" borderId="4" xfId="0" applyFont="1" applyBorder="1" applyAlignment="1" applyProtection="1">
      <alignment vertical="center"/>
      <protection hidden="1"/>
    </xf>
    <xf numFmtId="0" fontId="0" fillId="0" borderId="4" xfId="0" applyBorder="1" applyAlignment="1" applyProtection="1">
      <alignment vertical="center" wrapText="1"/>
      <protection hidden="1"/>
    </xf>
    <xf numFmtId="172" fontId="0" fillId="3" borderId="4" xfId="0" applyNumberFormat="1" applyFill="1" applyBorder="1" applyAlignment="1" applyProtection="1">
      <alignment horizontal="center" vertical="center" wrapText="1"/>
      <protection hidden="1"/>
    </xf>
    <xf numFmtId="0" fontId="45" fillId="3" borderId="4" xfId="0" applyFont="1" applyFill="1" applyBorder="1" applyAlignment="1" applyProtection="1">
      <alignment vertical="center"/>
      <protection hidden="1"/>
    </xf>
    <xf numFmtId="0" fontId="0" fillId="3" borderId="4" xfId="0" applyFill="1" applyBorder="1" applyAlignment="1" applyProtection="1">
      <alignment vertical="center" wrapText="1"/>
      <protection hidden="1"/>
    </xf>
    <xf numFmtId="0" fontId="25" fillId="12" borderId="17" xfId="0" applyFont="1" applyFill="1" applyBorder="1" applyAlignment="1" applyProtection="1">
      <alignment vertical="center" wrapText="1"/>
      <protection hidden="1"/>
    </xf>
    <xf numFmtId="0" fontId="16" fillId="12" borderId="3" xfId="0" applyFont="1" applyFill="1" applyBorder="1" applyAlignment="1" applyProtection="1">
      <alignment vertical="center" wrapText="1"/>
      <protection hidden="1"/>
    </xf>
    <xf numFmtId="0" fontId="17" fillId="12" borderId="3" xfId="0" applyFont="1" applyFill="1" applyBorder="1" applyAlignment="1" applyProtection="1">
      <alignment horizontal="center" vertical="center" wrapText="1"/>
      <protection hidden="1"/>
    </xf>
    <xf numFmtId="0" fontId="34" fillId="12" borderId="3" xfId="0" applyFont="1" applyFill="1" applyBorder="1" applyAlignment="1" applyProtection="1">
      <alignment vertical="center" wrapText="1"/>
      <protection hidden="1"/>
    </xf>
    <xf numFmtId="0" fontId="12" fillId="12" borderId="3" xfId="0" applyFont="1" applyFill="1" applyBorder="1" applyAlignment="1" applyProtection="1">
      <alignment vertical="center" wrapText="1"/>
      <protection hidden="1"/>
    </xf>
    <xf numFmtId="0" fontId="25" fillId="12" borderId="3" xfId="0" applyFont="1" applyFill="1" applyBorder="1" applyAlignment="1" applyProtection="1">
      <alignment vertical="center" wrapText="1"/>
      <protection hidden="1"/>
    </xf>
    <xf numFmtId="0" fontId="13" fillId="12" borderId="3" xfId="0" applyFont="1" applyFill="1" applyBorder="1" applyAlignment="1" applyProtection="1">
      <alignment vertical="center" wrapText="1"/>
      <protection hidden="1"/>
    </xf>
    <xf numFmtId="0" fontId="24" fillId="12" borderId="3" xfId="0" applyFont="1" applyFill="1" applyBorder="1" applyAlignment="1" applyProtection="1">
      <alignment vertical="center" wrapText="1"/>
      <protection hidden="1"/>
    </xf>
    <xf numFmtId="0" fontId="17" fillId="12" borderId="3" xfId="0" applyFont="1" applyFill="1" applyBorder="1" applyAlignment="1" applyProtection="1">
      <alignment vertical="center" wrapText="1"/>
      <protection hidden="1"/>
    </xf>
    <xf numFmtId="0" fontId="17" fillId="12" borderId="3" xfId="0" applyFont="1" applyFill="1" applyBorder="1" applyAlignment="1" applyProtection="1">
      <alignment horizontal="center" vertical="center" wrapText="1"/>
      <protection hidden="1"/>
    </xf>
    <xf numFmtId="0" fontId="24" fillId="12" borderId="14" xfId="0" applyFont="1" applyFill="1" applyBorder="1" applyAlignment="1" applyProtection="1">
      <alignment vertical="center" wrapText="1"/>
      <protection hidden="1"/>
    </xf>
    <xf numFmtId="0" fontId="0" fillId="12" borderId="18" xfId="0" applyFill="1" applyBorder="1" applyAlignment="1">
      <alignment/>
    </xf>
    <xf numFmtId="0" fontId="0" fillId="12" borderId="19" xfId="0" applyFill="1" applyBorder="1" applyAlignment="1">
      <alignment/>
    </xf>
    <xf numFmtId="0" fontId="62" fillId="12" borderId="19" xfId="0" applyFont="1" applyFill="1" applyBorder="1" applyAlignment="1">
      <alignment/>
    </xf>
    <xf numFmtId="0" fontId="63" fillId="12" borderId="19" xfId="0" applyFont="1" applyFill="1" applyBorder="1" applyAlignment="1">
      <alignment horizontal="center" vertical="center"/>
    </xf>
    <xf numFmtId="0" fontId="58" fillId="12" borderId="19" xfId="0" applyFont="1" applyFill="1" applyBorder="1" applyAlignment="1">
      <alignment horizontal="center" vertical="center"/>
    </xf>
    <xf numFmtId="0" fontId="0" fillId="12" borderId="20" xfId="0" applyFill="1" applyBorder="1" applyAlignment="1">
      <alignment/>
    </xf>
    <xf numFmtId="0" fontId="0" fillId="12" borderId="21" xfId="0" applyFill="1" applyBorder="1" applyAlignment="1">
      <alignment/>
    </xf>
    <xf numFmtId="0" fontId="0" fillId="0" borderId="0" xfId="0" applyFill="1" applyBorder="1" applyAlignment="1">
      <alignment/>
    </xf>
    <xf numFmtId="0" fontId="0" fillId="12" borderId="22" xfId="0" applyFill="1" applyBorder="1" applyAlignment="1">
      <alignment/>
    </xf>
    <xf numFmtId="0" fontId="0" fillId="3" borderId="0" xfId="0" applyFill="1" applyBorder="1" applyAlignment="1">
      <alignment/>
    </xf>
    <xf numFmtId="0" fontId="57" fillId="4" borderId="17" xfId="39" applyFont="1" applyFill="1" applyBorder="1">
      <alignment horizontal="left" vertical="center"/>
      <protection/>
    </xf>
    <xf numFmtId="0" fontId="57" fillId="4" borderId="3" xfId="39" applyFont="1" applyFill="1" applyBorder="1">
      <alignment horizontal="left" vertical="center"/>
      <protection/>
    </xf>
    <xf numFmtId="0" fontId="57" fillId="4" borderId="14" xfId="39" applyFont="1" applyFill="1" applyBorder="1">
      <alignment horizontal="left" vertical="center"/>
      <protection/>
    </xf>
    <xf numFmtId="0" fontId="57" fillId="3" borderId="0" xfId="39" applyFont="1" applyFill="1" applyBorder="1">
      <alignment horizontal="left" vertical="center"/>
      <protection/>
    </xf>
    <xf numFmtId="0" fontId="0" fillId="0" borderId="0" xfId="0" applyBorder="1" applyAlignment="1">
      <alignment/>
    </xf>
    <xf numFmtId="0" fontId="0" fillId="12" borderId="0" xfId="0" applyFill="1" applyBorder="1" applyAlignment="1">
      <alignment/>
    </xf>
    <xf numFmtId="172" fontId="0" fillId="7" borderId="4" xfId="0" applyNumberFormat="1" applyFill="1" applyBorder="1" applyAlignment="1" applyProtection="1">
      <alignment horizontal="center" vertical="center" wrapText="1"/>
      <protection hidden="1"/>
    </xf>
    <xf numFmtId="0" fontId="45" fillId="7" borderId="4" xfId="0" applyFont="1" applyFill="1" applyBorder="1" applyAlignment="1" applyProtection="1">
      <alignment vertical="center"/>
      <protection hidden="1"/>
    </xf>
    <xf numFmtId="0" fontId="0" fillId="7" borderId="4" xfId="0" applyFill="1" applyBorder="1" applyAlignment="1" applyProtection="1">
      <alignment vertical="center" wrapText="1"/>
      <protection hidden="1"/>
    </xf>
    <xf numFmtId="0" fontId="46" fillId="12" borderId="17" xfId="0" applyFont="1" applyFill="1" applyBorder="1" applyAlignment="1" applyProtection="1">
      <alignment horizontal="center" vertical="center"/>
      <protection hidden="1"/>
    </xf>
    <xf numFmtId="0" fontId="46" fillId="12" borderId="3" xfId="0" applyFont="1" applyFill="1" applyBorder="1" applyAlignment="1" applyProtection="1">
      <alignment horizontal="center" vertical="center"/>
      <protection hidden="1"/>
    </xf>
    <xf numFmtId="0" fontId="47" fillId="12" borderId="3" xfId="0" applyFont="1" applyFill="1" applyBorder="1" applyAlignment="1" applyProtection="1">
      <alignment vertical="center"/>
      <protection hidden="1"/>
    </xf>
    <xf numFmtId="0" fontId="53" fillId="12" borderId="3" xfId="0" applyFont="1" applyFill="1" applyBorder="1" applyAlignment="1" applyProtection="1">
      <alignment horizontal="right" vertical="center"/>
      <protection hidden="1"/>
    </xf>
    <xf numFmtId="16" fontId="15" fillId="13" borderId="23" xfId="0" applyNumberFormat="1" applyFont="1" applyFill="1" applyBorder="1" applyAlignment="1" applyProtection="1">
      <alignment vertical="center" wrapText="1"/>
      <protection hidden="1" locked="0"/>
    </xf>
    <xf numFmtId="0" fontId="0" fillId="13" borderId="24" xfId="0" applyFill="1" applyBorder="1" applyAlignment="1" applyProtection="1">
      <alignment vertical="center" wrapText="1"/>
      <protection hidden="1" locked="0"/>
    </xf>
    <xf numFmtId="16" fontId="15" fillId="13" borderId="25" xfId="0" applyNumberFormat="1" applyFont="1" applyFill="1" applyBorder="1" applyAlignment="1" applyProtection="1">
      <alignment vertical="center" wrapText="1"/>
      <protection hidden="1" locked="0"/>
    </xf>
    <xf numFmtId="16" fontId="15" fillId="0" borderId="0" xfId="0" applyNumberFormat="1" applyFont="1" applyFill="1" applyBorder="1" applyAlignment="1" applyProtection="1">
      <alignment vertical="center" wrapText="1"/>
      <protection hidden="1" locked="0"/>
    </xf>
    <xf numFmtId="16" fontId="15" fillId="13" borderId="26" xfId="0" applyNumberFormat="1" applyFont="1" applyFill="1" applyBorder="1" applyAlignment="1" applyProtection="1">
      <alignment vertical="center" wrapText="1"/>
      <protection hidden="1" locked="0"/>
    </xf>
    <xf numFmtId="0" fontId="23" fillId="0" borderId="8" xfId="0" applyNumberFormat="1" applyFont="1" applyFill="1" applyBorder="1" applyAlignment="1" applyProtection="1">
      <alignment horizontal="left" vertical="center" wrapText="1"/>
      <protection hidden="1" locked="0"/>
    </xf>
    <xf numFmtId="0" fontId="34" fillId="9" borderId="27" xfId="0" applyNumberFormat="1" applyFont="1" applyFill="1" applyBorder="1" applyAlignment="1" applyProtection="1">
      <alignment horizontal="center" vertical="center" wrapText="1"/>
      <protection hidden="1" locked="0"/>
    </xf>
    <xf numFmtId="171" fontId="0" fillId="0" borderId="11" xfId="0" applyNumberFormat="1" applyFont="1" applyBorder="1" applyAlignment="1" applyProtection="1">
      <alignment horizontal="left" vertical="center" wrapText="1"/>
      <protection hidden="1" locked="0"/>
    </xf>
    <xf numFmtId="0" fontId="23" fillId="0" borderId="11" xfId="0" applyNumberFormat="1" applyFont="1" applyFill="1" applyBorder="1" applyAlignment="1" applyProtection="1">
      <alignment horizontal="left" vertical="center" wrapText="1"/>
      <protection hidden="1" locked="0"/>
    </xf>
    <xf numFmtId="0" fontId="19" fillId="4" borderId="11" xfId="0" applyNumberFormat="1" applyFont="1" applyFill="1" applyBorder="1" applyAlignment="1" applyProtection="1">
      <alignment horizontal="left" vertical="center" wrapText="1"/>
      <protection hidden="1" locked="0"/>
    </xf>
    <xf numFmtId="0" fontId="16" fillId="3" borderId="11" xfId="0" applyNumberFormat="1" applyFont="1" applyFill="1" applyBorder="1" applyAlignment="1" applyProtection="1">
      <alignment horizontal="left" vertical="center" wrapText="1"/>
      <protection hidden="1" locked="0"/>
    </xf>
    <xf numFmtId="0" fontId="34" fillId="9" borderId="28" xfId="0" applyNumberFormat="1" applyFont="1" applyFill="1" applyBorder="1" applyAlignment="1" applyProtection="1">
      <alignment horizontal="center" vertical="center" wrapText="1"/>
      <protection hidden="1" locked="0"/>
    </xf>
    <xf numFmtId="171" fontId="0" fillId="0" borderId="8" xfId="0" applyNumberFormat="1" applyFont="1" applyBorder="1" applyAlignment="1" applyProtection="1">
      <alignment horizontal="left" vertical="center" wrapText="1"/>
      <protection hidden="1" locked="0"/>
    </xf>
    <xf numFmtId="0" fontId="16" fillId="3" borderId="8" xfId="0" applyNumberFormat="1" applyFont="1" applyFill="1" applyBorder="1" applyAlignment="1" applyProtection="1">
      <alignment horizontal="left" vertical="center" wrapText="1"/>
      <protection hidden="1" locked="0"/>
    </xf>
    <xf numFmtId="0" fontId="19" fillId="4" borderId="8" xfId="0" applyNumberFormat="1" applyFont="1" applyFill="1" applyBorder="1" applyAlignment="1" applyProtection="1">
      <alignment horizontal="left" vertical="center" wrapText="1"/>
      <protection hidden="1" locked="0"/>
    </xf>
    <xf numFmtId="171" fontId="0" fillId="0" borderId="0" xfId="0" applyNumberFormat="1" applyFont="1" applyFill="1" applyBorder="1" applyAlignment="1" applyProtection="1">
      <alignment horizontal="left" vertical="center" wrapText="1"/>
      <protection hidden="1" locked="0"/>
    </xf>
    <xf numFmtId="0" fontId="20" fillId="0" borderId="0" xfId="0" applyNumberFormat="1" applyFont="1" applyFill="1" applyBorder="1" applyAlignment="1" applyProtection="1">
      <alignment horizontal="left" vertical="center" wrapText="1"/>
      <protection hidden="1" locked="0"/>
    </xf>
    <xf numFmtId="0" fontId="34" fillId="0" borderId="0" xfId="0" applyNumberFormat="1" applyFont="1" applyFill="1" applyBorder="1" applyAlignment="1" applyProtection="1">
      <alignment horizontal="center" vertical="center" wrapText="1"/>
      <protection hidden="1" locked="0"/>
    </xf>
    <xf numFmtId="0" fontId="23" fillId="0" borderId="9" xfId="0" applyNumberFormat="1" applyFont="1" applyFill="1" applyBorder="1" applyAlignment="1" applyProtection="1">
      <alignment horizontal="left" vertical="center" wrapText="1"/>
      <protection hidden="1" locked="0"/>
    </xf>
    <xf numFmtId="0" fontId="34" fillId="9" borderId="29" xfId="0" applyNumberFormat="1" applyFont="1" applyFill="1" applyBorder="1" applyAlignment="1" applyProtection="1">
      <alignment horizontal="center" vertical="center" wrapText="1"/>
      <protection hidden="1" locked="0"/>
    </xf>
    <xf numFmtId="171" fontId="0" fillId="0" borderId="9" xfId="0" applyNumberFormat="1" applyFont="1" applyBorder="1" applyAlignment="1" applyProtection="1">
      <alignment horizontal="left" vertical="center" wrapText="1"/>
      <protection hidden="1" locked="0"/>
    </xf>
    <xf numFmtId="0" fontId="16" fillId="3" borderId="9" xfId="0" applyNumberFormat="1" applyFont="1" applyFill="1" applyBorder="1" applyAlignment="1" applyProtection="1">
      <alignment horizontal="left" vertical="center" wrapText="1"/>
      <protection hidden="1" locked="0"/>
    </xf>
    <xf numFmtId="0" fontId="19" fillId="4" borderId="9" xfId="0" applyNumberFormat="1" applyFont="1" applyFill="1" applyBorder="1" applyAlignment="1" applyProtection="1">
      <alignment horizontal="left" vertical="center" wrapText="1"/>
      <protection hidden="1" locked="0"/>
    </xf>
  </cellXfs>
  <cellStyles count="39">
    <cellStyle name="Normal" xfId="0"/>
    <cellStyle name="RowLevel_0" xfId="1"/>
    <cellStyle name="ColLevel_0" xfId="2"/>
    <cellStyle name="RowLevel_1" xfId="3"/>
    <cellStyle name="1Tabellentext" xfId="15"/>
    <cellStyle name="2Tabellentext fett" xfId="16"/>
    <cellStyle name="3Tabellentext Zeilenfall" xfId="17"/>
    <cellStyle name="4Tabellentext fett Zeilenfall" xfId="18"/>
    <cellStyle name="Comma [0]" xfId="19"/>
    <cellStyle name="Comma_SOLVER1" xfId="20"/>
    <cellStyle name="Currency [0]" xfId="21"/>
    <cellStyle name="Currency_SOLVER1" xfId="22"/>
    <cellStyle name="Comma" xfId="23"/>
    <cellStyle name="Comma [0]" xfId="24"/>
    <cellStyle name="format_1" xfId="25"/>
    <cellStyle name="Gitter" xfId="26"/>
    <cellStyle name="Gliederung 1" xfId="27"/>
    <cellStyle name="Gliederung 2" xfId="28"/>
    <cellStyle name="km" xfId="29"/>
    <cellStyle name="Liter" xfId="30"/>
    <cellStyle name="Muster" xfId="31"/>
    <cellStyle name="Normal_Solver Example" xfId="32"/>
    <cellStyle name="Percent" xfId="33"/>
    <cellStyle name="Standard Diagramm fett" xfId="34"/>
    <cellStyle name="Standard fett" xfId="35"/>
    <cellStyle name="Standard fett Zeilenfall" xfId="36"/>
    <cellStyle name="Standard fett_Blockelemete (2)" xfId="37"/>
    <cellStyle name="Standard Zeilenfall" xfId="38"/>
    <cellStyle name="Überschrift 1" xfId="39"/>
    <cellStyle name="Überschrift 2" xfId="40"/>
    <cellStyle name="Überschrift 2 Diagramm" xfId="41"/>
    <cellStyle name="Überschrift 2_Bewerbungsanalyse" xfId="42"/>
    <cellStyle name="Überschrift 3" xfId="43"/>
    <cellStyle name="Überschrift 3 Diagramm" xfId="44"/>
    <cellStyle name="Überschrift 3_Bewerbungsanalyse" xfId="45"/>
    <cellStyle name="Überschrift 4" xfId="46"/>
    <cellStyle name="Currency" xfId="47"/>
    <cellStyle name="Currency [0]" xfId="48"/>
    <cellStyle name="Windings"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76</xdr:row>
      <xdr:rowOff>133350</xdr:rowOff>
    </xdr:from>
    <xdr:to>
      <xdr:col>11</xdr:col>
      <xdr:colOff>752475</xdr:colOff>
      <xdr:row>94</xdr:row>
      <xdr:rowOff>152400</xdr:rowOff>
    </xdr:to>
    <xdr:sp>
      <xdr:nvSpPr>
        <xdr:cNvPr id="1" name="Text 232"/>
        <xdr:cNvSpPr txBox="1">
          <a:spLocks noChangeArrowheads="1"/>
        </xdr:cNvSpPr>
      </xdr:nvSpPr>
      <xdr:spPr>
        <a:xfrm>
          <a:off x="238125" y="13477875"/>
          <a:ext cx="7610475" cy="2933700"/>
        </a:xfrm>
        <a:prstGeom prst="rect">
          <a:avLst/>
        </a:prstGeom>
        <a:solidFill>
          <a:srgbClr val="E3E3E3"/>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26</xdr:row>
      <xdr:rowOff>0</xdr:rowOff>
    </xdr:from>
    <xdr:to>
      <xdr:col>12</xdr:col>
      <xdr:colOff>9525</xdr:colOff>
      <xdr:row>39</xdr:row>
      <xdr:rowOff>85725</xdr:rowOff>
    </xdr:to>
    <xdr:sp>
      <xdr:nvSpPr>
        <xdr:cNvPr id="2" name="Text 173"/>
        <xdr:cNvSpPr txBox="1">
          <a:spLocks noChangeArrowheads="1"/>
        </xdr:cNvSpPr>
      </xdr:nvSpPr>
      <xdr:spPr>
        <a:xfrm>
          <a:off x="247650" y="5667375"/>
          <a:ext cx="7620000" cy="2038350"/>
        </a:xfrm>
        <a:prstGeom prst="rect">
          <a:avLst/>
        </a:prstGeom>
        <a:solidFill>
          <a:srgbClr val="E3E3E3"/>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26</xdr:row>
      <xdr:rowOff>0</xdr:rowOff>
    </xdr:from>
    <xdr:to>
      <xdr:col>12</xdr:col>
      <xdr:colOff>9525</xdr:colOff>
      <xdr:row>27</xdr:row>
      <xdr:rowOff>85725</xdr:rowOff>
    </xdr:to>
    <xdr:sp>
      <xdr:nvSpPr>
        <xdr:cNvPr id="3" name="Text 175"/>
        <xdr:cNvSpPr txBox="1">
          <a:spLocks noChangeArrowheads="1"/>
        </xdr:cNvSpPr>
      </xdr:nvSpPr>
      <xdr:spPr>
        <a:xfrm>
          <a:off x="247650" y="5667375"/>
          <a:ext cx="7620000" cy="247650"/>
        </a:xfrm>
        <a:prstGeom prst="rect">
          <a:avLst/>
        </a:prstGeom>
        <a:solidFill>
          <a:srgbClr val="000080"/>
        </a:solidFill>
        <a:ln w="1" cmpd="sng">
          <a:noFill/>
        </a:ln>
      </xdr:spPr>
      <xdr:txBody>
        <a:bodyPr vertOverflow="clip" wrap="square"/>
        <a:p>
          <a:pPr algn="l">
            <a:defRPr/>
          </a:pPr>
          <a:r>
            <a:rPr lang="en-US" cap="none" sz="1400" b="1" i="0" u="none" baseline="0">
              <a:solidFill>
                <a:srgbClr val="FFFFFF"/>
              </a:solidFill>
              <a:latin typeface="Arial"/>
              <a:ea typeface="Arial"/>
              <a:cs typeface="Arial"/>
            </a:rPr>
            <a:t>Markieren von Zeilenkopf / Spaltenkopf</a:t>
          </a:r>
        </a:p>
      </xdr:txBody>
    </xdr:sp>
    <xdr:clientData/>
  </xdr:twoCellAnchor>
  <xdr:twoCellAnchor>
    <xdr:from>
      <xdr:col>2</xdr:col>
      <xdr:colOff>133350</xdr:colOff>
      <xdr:row>27</xdr:row>
      <xdr:rowOff>152400</xdr:rowOff>
    </xdr:from>
    <xdr:to>
      <xdr:col>11</xdr:col>
      <xdr:colOff>647700</xdr:colOff>
      <xdr:row>32</xdr:row>
      <xdr:rowOff>104775</xdr:rowOff>
    </xdr:to>
    <xdr:sp>
      <xdr:nvSpPr>
        <xdr:cNvPr id="4" name="Text 176"/>
        <xdr:cNvSpPr txBox="1">
          <a:spLocks noChangeArrowheads="1"/>
        </xdr:cNvSpPr>
      </xdr:nvSpPr>
      <xdr:spPr>
        <a:xfrm>
          <a:off x="371475" y="5981700"/>
          <a:ext cx="7372350" cy="809625"/>
        </a:xfrm>
        <a:prstGeom prst="rect">
          <a:avLst/>
        </a:prstGeom>
        <a:solidFill>
          <a:srgbClr val="FFFFFF"/>
        </a:solidFill>
        <a:ln w="1" cmpd="sng">
          <a:noFill/>
        </a:ln>
      </xdr:spPr>
      <xdr:txBody>
        <a:bodyPr vertOverflow="clip" wrap="square"/>
        <a:p>
          <a:pPr algn="l">
            <a:defRPr/>
          </a:pPr>
          <a:r>
            <a:rPr lang="en-US" cap="none" sz="1200" b="1" i="0" u="none" baseline="0">
              <a:solidFill>
                <a:srgbClr val="000080"/>
              </a:solidFill>
              <a:latin typeface="Arial"/>
              <a:ea typeface="Arial"/>
              <a:cs typeface="Arial"/>
            </a:rPr>
            <a:t>Spaltenkopf</a:t>
          </a:r>
          <a:r>
            <a:rPr lang="en-US" cap="none" sz="1200" b="1" i="0" u="none" baseline="0">
              <a:solidFill>
                <a:srgbClr val="FF0000"/>
              </a:solidFill>
              <a:latin typeface="Arial"/>
              <a:ea typeface="Arial"/>
              <a:cs typeface="Arial"/>
            </a:rPr>
            <a:t>
</a:t>
          </a:r>
          <a:r>
            <a:rPr lang="en-US" cap="none" sz="1200" b="0" i="0" u="none" baseline="0">
              <a:solidFill>
                <a:srgbClr val="000000"/>
              </a:solidFill>
              <a:latin typeface="Arial"/>
              <a:ea typeface="Arial"/>
              <a:cs typeface="Arial"/>
            </a:rPr>
            <a:t>Der Spaltenkopf ist der </a:t>
          </a:r>
          <a:r>
            <a:rPr lang="en-US" cap="none" sz="1200" b="0" i="0" u="none" baseline="0">
              <a:solidFill>
                <a:srgbClr val="000000"/>
              </a:solidFill>
              <a:latin typeface="Arial"/>
              <a:ea typeface="Arial"/>
              <a:cs typeface="Arial"/>
            </a:rPr>
            <a:t>graue Bereich oberhalb einer Spalte, der einen Buchstaben enthält. Um eine Spalte zu markieren, klicken Sie auf den Spaltenkopf. Um die Breite einer Spalte zu verringern oder zu vergrössern, ziehen Sie die Linie rechts vom Spaltenkopf. </a:t>
          </a:r>
        </a:p>
      </xdr:txBody>
    </xdr:sp>
    <xdr:clientData/>
  </xdr:twoCellAnchor>
  <xdr:twoCellAnchor>
    <xdr:from>
      <xdr:col>2</xdr:col>
      <xdr:colOff>133350</xdr:colOff>
      <xdr:row>32</xdr:row>
      <xdr:rowOff>133350</xdr:rowOff>
    </xdr:from>
    <xdr:to>
      <xdr:col>11</xdr:col>
      <xdr:colOff>647700</xdr:colOff>
      <xdr:row>38</xdr:row>
      <xdr:rowOff>142875</xdr:rowOff>
    </xdr:to>
    <xdr:sp>
      <xdr:nvSpPr>
        <xdr:cNvPr id="5" name="Text 177"/>
        <xdr:cNvSpPr txBox="1">
          <a:spLocks noChangeArrowheads="1"/>
        </xdr:cNvSpPr>
      </xdr:nvSpPr>
      <xdr:spPr>
        <a:xfrm>
          <a:off x="371475" y="6819900"/>
          <a:ext cx="7372350" cy="781050"/>
        </a:xfrm>
        <a:prstGeom prst="rect">
          <a:avLst/>
        </a:prstGeom>
        <a:solidFill>
          <a:srgbClr val="FFFFFF"/>
        </a:solidFill>
        <a:ln w="1" cmpd="sng">
          <a:noFill/>
        </a:ln>
      </xdr:spPr>
      <xdr:txBody>
        <a:bodyPr vertOverflow="clip" wrap="square"/>
        <a:p>
          <a:pPr algn="l">
            <a:defRPr/>
          </a:pPr>
          <a:r>
            <a:rPr lang="en-US" cap="none" sz="1200" b="1" i="0" u="none" baseline="0">
              <a:solidFill>
                <a:srgbClr val="000080"/>
              </a:solidFill>
              <a:latin typeface="Arial"/>
              <a:ea typeface="Arial"/>
              <a:cs typeface="Arial"/>
            </a:rPr>
            <a:t>Zeilenkopf</a:t>
          </a:r>
          <a:r>
            <a:rPr lang="en-US" cap="none" sz="1200" b="1" i="0" u="none" baseline="0">
              <a:solidFill>
                <a:srgbClr val="FF0000"/>
              </a:solidFill>
              <a:latin typeface="Arial"/>
              <a:ea typeface="Arial"/>
              <a:cs typeface="Arial"/>
            </a:rPr>
            <a:t>
</a:t>
          </a:r>
          <a:r>
            <a:rPr lang="en-US" cap="none" sz="1200" b="0" i="0" u="none" baseline="0">
              <a:solidFill>
                <a:srgbClr val="000000"/>
              </a:solidFill>
              <a:latin typeface="Arial"/>
              <a:ea typeface="Arial"/>
              <a:cs typeface="Arial"/>
            </a:rPr>
            <a:t>Der Zeilenkopf ist der graue Bereich links von einer Zeile, der eine Nummer enthält. Um eine Zeile zu markieren, klicken Sie auf den Zeilenkopf. Um die Höhe einer Zeile zu verringern oder zu vergrössern, ziehen Sie die Linie unterhalb des Zeilenkopfs.</a:t>
          </a:r>
        </a:p>
      </xdr:txBody>
    </xdr:sp>
    <xdr:clientData/>
  </xdr:twoCellAnchor>
  <xdr:twoCellAnchor>
    <xdr:from>
      <xdr:col>2</xdr:col>
      <xdr:colOff>9525</xdr:colOff>
      <xdr:row>39</xdr:row>
      <xdr:rowOff>142875</xdr:rowOff>
    </xdr:from>
    <xdr:to>
      <xdr:col>12</xdr:col>
      <xdr:colOff>9525</xdr:colOff>
      <xdr:row>58</xdr:row>
      <xdr:rowOff>0</xdr:rowOff>
    </xdr:to>
    <xdr:sp>
      <xdr:nvSpPr>
        <xdr:cNvPr id="6" name="Text 19"/>
        <xdr:cNvSpPr txBox="1">
          <a:spLocks noChangeArrowheads="1"/>
        </xdr:cNvSpPr>
      </xdr:nvSpPr>
      <xdr:spPr>
        <a:xfrm>
          <a:off x="247650" y="7762875"/>
          <a:ext cx="7620000" cy="2981325"/>
        </a:xfrm>
        <a:prstGeom prst="rect">
          <a:avLst/>
        </a:prstGeom>
        <a:solidFill>
          <a:srgbClr val="E3E3E3"/>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48</xdr:row>
      <xdr:rowOff>38100</xdr:rowOff>
    </xdr:from>
    <xdr:to>
      <xdr:col>11</xdr:col>
      <xdr:colOff>657225</xdr:colOff>
      <xdr:row>57</xdr:row>
      <xdr:rowOff>219075</xdr:rowOff>
    </xdr:to>
    <xdr:sp>
      <xdr:nvSpPr>
        <xdr:cNvPr id="7" name="Text 9"/>
        <xdr:cNvSpPr txBox="1">
          <a:spLocks noChangeArrowheads="1"/>
        </xdr:cNvSpPr>
      </xdr:nvSpPr>
      <xdr:spPr>
        <a:xfrm>
          <a:off x="371475" y="9039225"/>
          <a:ext cx="7381875" cy="1638300"/>
        </a:xfrm>
        <a:prstGeom prst="rect">
          <a:avLst/>
        </a:prstGeom>
        <a:solidFill>
          <a:srgbClr val="FFFFFF"/>
        </a:solidFill>
        <a:ln w="1" cmpd="sng">
          <a:noFill/>
        </a:ln>
      </xdr:spPr>
      <xdr:txBody>
        <a:bodyPr vertOverflow="clip" wrap="square"/>
        <a:p>
          <a:pPr algn="l">
            <a:defRPr/>
          </a:pPr>
          <a:r>
            <a:rPr lang="en-US" cap="none" sz="1400" b="1" i="0" u="none" baseline="0">
              <a:solidFill>
                <a:srgbClr val="000080"/>
              </a:solidFill>
              <a:latin typeface="Arial"/>
              <a:ea typeface="Arial"/>
              <a:cs typeface="Arial"/>
            </a:rPr>
            <a:t>Kopierte Spalten oder Zellen einfügen</a:t>
          </a:r>
          <a:r>
            <a:rPr lang="en-US" cap="none" sz="1400" b="1" i="0" u="none" baseline="0">
              <a:solidFill>
                <a:srgbClr val="FF0000"/>
              </a:solidFill>
              <a:latin typeface="Arial"/>
              <a:ea typeface="Arial"/>
              <a:cs typeface="Arial"/>
            </a:rPr>
            <a:t> (Menü "Einfügen") 
</a:t>
          </a:r>
          <a:r>
            <a:rPr lang="en-US" cap="none" sz="1200" b="0" i="0" u="none" baseline="0">
              <a:solidFill>
                <a:srgbClr val="FF0000"/>
              </a:solidFill>
              <a:latin typeface="Arial"/>
              <a:ea typeface="Arial"/>
              <a:cs typeface="Arial"/>
            </a:rPr>
            <a:t>
</a:t>
          </a:r>
          <a:r>
            <a:rPr lang="en-US" cap="none" sz="1200" b="0" i="0" u="none" baseline="0">
              <a:latin typeface="Arial"/>
              <a:ea typeface="Arial"/>
              <a:cs typeface="Arial"/>
            </a:rPr>
            <a:t>1. Markieren Sie die Zeilen- oder Spaltenköpfe, die kopiert werden müssen.</a:t>
          </a:r>
          <a:r>
            <a:rPr lang="en-US" cap="none" sz="1200" b="0" i="0" u="none" baseline="0">
              <a:latin typeface="Arial"/>
              <a:ea typeface="Arial"/>
              <a:cs typeface="Arial"/>
            </a:rPr>
            <a:t>
</a:t>
          </a:r>
          <a:r>
            <a:rPr lang="en-US" cap="none" sz="1200" b="0" i="0" u="none" baseline="0">
              <a:latin typeface="Arial"/>
              <a:ea typeface="Arial"/>
              <a:cs typeface="Arial"/>
            </a:rPr>
            <a:t>2. Kopieren </a:t>
          </a:r>
          <a:r>
            <a:rPr lang="en-US" cap="none" sz="1200" b="0" i="0" u="none" baseline="0">
              <a:solidFill>
                <a:srgbClr val="FF0000"/>
              </a:solidFill>
              <a:latin typeface="Arial"/>
              <a:ea typeface="Arial"/>
              <a:cs typeface="Arial"/>
            </a:rPr>
            <a:t>(Menü "Bearbeiten")</a:t>
          </a:r>
          <a:r>
            <a:rPr lang="en-US" cap="none" sz="1200" b="0" i="0" u="none" baseline="0">
              <a:latin typeface="Arial"/>
              <a:ea typeface="Arial"/>
              <a:cs typeface="Arial"/>
            </a:rPr>
            <a:t>
Kopiert das Markierte in die Zwischenablage.
</a:t>
          </a:r>
          <a:r>
            <a:rPr lang="en-US" cap="none" sz="1200" b="0" i="0" u="none" baseline="0">
              <a:latin typeface="Arial"/>
              <a:ea typeface="Arial"/>
              <a:cs typeface="Arial"/>
            </a:rPr>
            <a:t>3. Kopierte Zellen einfügen </a:t>
          </a:r>
          <a:r>
            <a:rPr lang="en-US" cap="none" sz="1200" b="0" i="0" u="none" baseline="0">
              <a:solidFill>
                <a:srgbClr val="FF0000"/>
              </a:solidFill>
              <a:latin typeface="Arial"/>
              <a:ea typeface="Arial"/>
              <a:cs typeface="Arial"/>
            </a:rPr>
            <a:t>(Menü "Einfügen")</a:t>
          </a:r>
          <a:r>
            <a:rPr lang="en-US" cap="none" sz="1200" b="0" i="0" u="none" baseline="0">
              <a:latin typeface="Arial"/>
              <a:ea typeface="Arial"/>
              <a:cs typeface="Arial"/>
            </a:rPr>
            <a:t>
Fügt die mit dem Befehl </a:t>
          </a:r>
          <a:r>
            <a:rPr lang="en-US" cap="none" sz="1200" b="0" i="0" u="none" baseline="0">
              <a:solidFill>
                <a:srgbClr val="FF0000"/>
              </a:solidFill>
              <a:latin typeface="Arial"/>
              <a:ea typeface="Arial"/>
              <a:cs typeface="Arial"/>
            </a:rPr>
            <a:t>"Kopieren"</a:t>
          </a:r>
          <a:r>
            <a:rPr lang="en-US" cap="none" sz="1200" b="0" i="0" u="none" baseline="0">
              <a:latin typeface="Arial"/>
              <a:ea typeface="Arial"/>
              <a:cs typeface="Arial"/>
            </a:rPr>
            <a:t> definierten Zeilen oder Spalten an der Einfügemarke ein. 
</a:t>
          </a:r>
          <a:r>
            <a:rPr lang="en-US" cap="none" sz="1200" b="1" i="0" u="none" baseline="0">
              <a:latin typeface="Arial"/>
              <a:ea typeface="Arial"/>
              <a:cs typeface="Arial"/>
            </a:rPr>
            <a:t>Markiertes Element wird nicht überschrieben.</a:t>
          </a:r>
        </a:p>
      </xdr:txBody>
    </xdr:sp>
    <xdr:clientData/>
  </xdr:twoCellAnchor>
  <xdr:twoCellAnchor>
    <xdr:from>
      <xdr:col>2</xdr:col>
      <xdr:colOff>133350</xdr:colOff>
      <xdr:row>42</xdr:row>
      <xdr:rowOff>0</xdr:rowOff>
    </xdr:from>
    <xdr:to>
      <xdr:col>11</xdr:col>
      <xdr:colOff>657225</xdr:colOff>
      <xdr:row>47</xdr:row>
      <xdr:rowOff>38100</xdr:rowOff>
    </xdr:to>
    <xdr:sp>
      <xdr:nvSpPr>
        <xdr:cNvPr id="8" name="Text 7"/>
        <xdr:cNvSpPr txBox="1">
          <a:spLocks noChangeArrowheads="1"/>
        </xdr:cNvSpPr>
      </xdr:nvSpPr>
      <xdr:spPr>
        <a:xfrm>
          <a:off x="371475" y="8105775"/>
          <a:ext cx="7381875" cy="847725"/>
        </a:xfrm>
        <a:prstGeom prst="rect">
          <a:avLst/>
        </a:prstGeom>
        <a:solidFill>
          <a:srgbClr val="FFFFFF"/>
        </a:solidFill>
        <a:ln w="1" cmpd="sng">
          <a:noFill/>
        </a:ln>
      </xdr:spPr>
      <xdr:txBody>
        <a:bodyPr vertOverflow="clip" wrap="square"/>
        <a:p>
          <a:pPr algn="l">
            <a:defRPr/>
          </a:pPr>
          <a:r>
            <a:rPr lang="en-US" cap="none" sz="1400" b="1" i="0" u="none" baseline="0">
              <a:solidFill>
                <a:srgbClr val="000080"/>
              </a:solidFill>
              <a:latin typeface="Arial"/>
              <a:ea typeface="Arial"/>
              <a:cs typeface="Arial"/>
            </a:rPr>
            <a:t>Kopieren/Einfügen</a:t>
          </a:r>
          <a:r>
            <a:rPr lang="en-US" cap="none" sz="1400" b="1" i="0" u="none" baseline="0">
              <a:solidFill>
                <a:srgbClr val="FF0000"/>
              </a:solidFill>
              <a:latin typeface="Arial"/>
              <a:ea typeface="Arial"/>
              <a:cs typeface="Arial"/>
            </a:rPr>
            <a:t> (Menü "Bearbeiten")
</a:t>
          </a:r>
          <a:r>
            <a:rPr lang="en-US" cap="none" sz="1200" b="0" i="0" u="none" baseline="0">
              <a:latin typeface="Arial"/>
              <a:ea typeface="Arial"/>
              <a:cs typeface="Arial"/>
            </a:rPr>
            <a:t>
Fügt den Inhalt der Zwischenablage an der Einfügemarke ein, </a:t>
          </a:r>
          <a:r>
            <a:rPr lang="en-US" cap="none" sz="1200" b="1" i="0" u="none" baseline="0">
              <a:latin typeface="Arial"/>
              <a:ea typeface="Arial"/>
              <a:cs typeface="Arial"/>
            </a:rPr>
            <a:t>wobei die markierten Elemente überschrieben werden.</a:t>
          </a:r>
        </a:p>
      </xdr:txBody>
    </xdr:sp>
    <xdr:clientData/>
  </xdr:twoCellAnchor>
  <xdr:twoCellAnchor>
    <xdr:from>
      <xdr:col>2</xdr:col>
      <xdr:colOff>133350</xdr:colOff>
      <xdr:row>43</xdr:row>
      <xdr:rowOff>76200</xdr:rowOff>
    </xdr:from>
    <xdr:to>
      <xdr:col>5</xdr:col>
      <xdr:colOff>228600</xdr:colOff>
      <xdr:row>44</xdr:row>
      <xdr:rowOff>85725</xdr:rowOff>
    </xdr:to>
    <xdr:sp>
      <xdr:nvSpPr>
        <xdr:cNvPr id="9" name="Text 43"/>
        <xdr:cNvSpPr txBox="1">
          <a:spLocks noChangeArrowheads="1"/>
        </xdr:cNvSpPr>
      </xdr:nvSpPr>
      <xdr:spPr>
        <a:xfrm>
          <a:off x="371475" y="8343900"/>
          <a:ext cx="2381250" cy="171450"/>
        </a:xfrm>
        <a:prstGeom prst="rect">
          <a:avLst/>
        </a:prstGeom>
        <a:solidFill>
          <a:srgbClr val="003366"/>
        </a:solidFill>
        <a:ln w="1" cmpd="sng">
          <a:noFill/>
        </a:ln>
      </xdr:spPr>
      <xdr:txBody>
        <a:bodyPr vertOverflow="clip" wrap="square" anchor="ctr"/>
        <a:p>
          <a:pPr algn="l">
            <a:defRPr/>
          </a:pPr>
          <a:r>
            <a:rPr lang="en-US" cap="none" sz="1000" b="1" i="0" u="none" baseline="0">
              <a:solidFill>
                <a:srgbClr val="FFFFFF"/>
              </a:solidFill>
              <a:latin typeface="Arial"/>
              <a:ea typeface="Arial"/>
              <a:cs typeface="Arial"/>
            </a:rPr>
            <a:t>Zuerst Objektschutz aufheben!</a:t>
          </a:r>
        </a:p>
      </xdr:txBody>
    </xdr:sp>
    <xdr:clientData/>
  </xdr:twoCellAnchor>
  <xdr:twoCellAnchor>
    <xdr:from>
      <xdr:col>2</xdr:col>
      <xdr:colOff>133350</xdr:colOff>
      <xdr:row>49</xdr:row>
      <xdr:rowOff>114300</xdr:rowOff>
    </xdr:from>
    <xdr:to>
      <xdr:col>5</xdr:col>
      <xdr:colOff>209550</xdr:colOff>
      <xdr:row>50</xdr:row>
      <xdr:rowOff>133350</xdr:rowOff>
    </xdr:to>
    <xdr:sp>
      <xdr:nvSpPr>
        <xdr:cNvPr id="10" name="Text 164"/>
        <xdr:cNvSpPr txBox="1">
          <a:spLocks noChangeArrowheads="1"/>
        </xdr:cNvSpPr>
      </xdr:nvSpPr>
      <xdr:spPr>
        <a:xfrm>
          <a:off x="371475" y="9277350"/>
          <a:ext cx="2362200" cy="180975"/>
        </a:xfrm>
        <a:prstGeom prst="rect">
          <a:avLst/>
        </a:prstGeom>
        <a:solidFill>
          <a:srgbClr val="003366"/>
        </a:solidFill>
        <a:ln w="1" cmpd="sng">
          <a:noFill/>
        </a:ln>
      </xdr:spPr>
      <xdr:txBody>
        <a:bodyPr vertOverflow="clip" wrap="square" anchor="ctr"/>
        <a:p>
          <a:pPr algn="l">
            <a:defRPr/>
          </a:pPr>
          <a:r>
            <a:rPr lang="en-US" cap="none" sz="1000" b="1" i="0" u="none" baseline="0">
              <a:solidFill>
                <a:srgbClr val="FFFFFF"/>
              </a:solidFill>
              <a:latin typeface="Arial"/>
              <a:ea typeface="Arial"/>
              <a:cs typeface="Arial"/>
            </a:rPr>
            <a:t>Zuerst Objektschutz aufheben!</a:t>
          </a:r>
        </a:p>
      </xdr:txBody>
    </xdr:sp>
    <xdr:clientData/>
  </xdr:twoCellAnchor>
  <xdr:twoCellAnchor>
    <xdr:from>
      <xdr:col>2</xdr:col>
      <xdr:colOff>9525</xdr:colOff>
      <xdr:row>39</xdr:row>
      <xdr:rowOff>142875</xdr:rowOff>
    </xdr:from>
    <xdr:to>
      <xdr:col>12</xdr:col>
      <xdr:colOff>9525</xdr:colOff>
      <xdr:row>41</xdr:row>
      <xdr:rowOff>66675</xdr:rowOff>
    </xdr:to>
    <xdr:sp>
      <xdr:nvSpPr>
        <xdr:cNvPr id="11" name="Text 27"/>
        <xdr:cNvSpPr txBox="1">
          <a:spLocks noChangeArrowheads="1"/>
        </xdr:cNvSpPr>
      </xdr:nvSpPr>
      <xdr:spPr>
        <a:xfrm>
          <a:off x="247650" y="7762875"/>
          <a:ext cx="7620000" cy="247650"/>
        </a:xfrm>
        <a:prstGeom prst="rect">
          <a:avLst/>
        </a:prstGeom>
        <a:solidFill>
          <a:srgbClr val="000080"/>
        </a:solidFill>
        <a:ln w="1" cmpd="sng">
          <a:noFill/>
        </a:ln>
      </xdr:spPr>
      <xdr:txBody>
        <a:bodyPr vertOverflow="clip" wrap="square"/>
        <a:p>
          <a:pPr algn="l">
            <a:defRPr/>
          </a:pPr>
          <a:r>
            <a:rPr lang="en-US" cap="none" sz="1400" b="1" i="0" u="none" baseline="0">
              <a:solidFill>
                <a:srgbClr val="FFFFFF"/>
              </a:solidFill>
              <a:latin typeface="Arial"/>
              <a:ea typeface="Arial"/>
              <a:cs typeface="Arial"/>
            </a:rPr>
            <a:t>Kopieren und einfügen von Zeilen und Spalten</a:t>
          </a:r>
        </a:p>
      </xdr:txBody>
    </xdr:sp>
    <xdr:clientData/>
  </xdr:twoCellAnchor>
  <xdr:twoCellAnchor>
    <xdr:from>
      <xdr:col>2</xdr:col>
      <xdr:colOff>0</xdr:colOff>
      <xdr:row>105</xdr:row>
      <xdr:rowOff>0</xdr:rowOff>
    </xdr:from>
    <xdr:to>
      <xdr:col>12</xdr:col>
      <xdr:colOff>9525</xdr:colOff>
      <xdr:row>105</xdr:row>
      <xdr:rowOff>0</xdr:rowOff>
    </xdr:to>
    <xdr:sp>
      <xdr:nvSpPr>
        <xdr:cNvPr id="12" name="Text 104"/>
        <xdr:cNvSpPr txBox="1">
          <a:spLocks noChangeArrowheads="1"/>
        </xdr:cNvSpPr>
      </xdr:nvSpPr>
      <xdr:spPr>
        <a:xfrm>
          <a:off x="238125" y="17564100"/>
          <a:ext cx="7629525" cy="0"/>
        </a:xfrm>
        <a:prstGeom prst="rect">
          <a:avLst/>
        </a:prstGeom>
        <a:solidFill>
          <a:srgbClr val="FFFFFF"/>
        </a:solidFill>
        <a:ln w="17145" cmpd="sng">
          <a:solidFill>
            <a:srgbClr val="000080"/>
          </a:solidFill>
          <a:headEnd type="none"/>
          <a:tailEnd type="none"/>
        </a:ln>
      </xdr:spPr>
      <xdr:txBody>
        <a:bodyPr vertOverflow="clip" wrap="square"/>
        <a:p>
          <a:pPr algn="l">
            <a:defRPr/>
          </a:pPr>
          <a:r>
            <a:rPr lang="en-US" cap="none" sz="1200" b="1" i="0" u="none" baseline="0">
              <a:solidFill>
                <a:srgbClr val="000080"/>
              </a:solidFill>
              <a:latin typeface="Arial"/>
              <a:ea typeface="Arial"/>
              <a:cs typeface="Arial"/>
            </a:rPr>
            <a:t>Bearbeiten der Berechnungsformulare am Beispiel </a:t>
          </a:r>
          <a:r>
            <a:rPr lang="en-US" cap="none" sz="1600" b="1" i="0" u="none" baseline="0">
              <a:solidFill>
                <a:srgbClr val="000080"/>
              </a:solidFill>
              <a:latin typeface="Arial"/>
              <a:ea typeface="Arial"/>
              <a:cs typeface="Arial"/>
            </a:rPr>
            <a:t>"Ferien und Abwesenheitszeiten"</a:t>
          </a:r>
        </a:p>
      </xdr:txBody>
    </xdr:sp>
    <xdr:clientData/>
  </xdr:twoCellAnchor>
  <xdr:twoCellAnchor>
    <xdr:from>
      <xdr:col>2</xdr:col>
      <xdr:colOff>0</xdr:colOff>
      <xdr:row>105</xdr:row>
      <xdr:rowOff>0</xdr:rowOff>
    </xdr:from>
    <xdr:to>
      <xdr:col>12</xdr:col>
      <xdr:colOff>9525</xdr:colOff>
      <xdr:row>105</xdr:row>
      <xdr:rowOff>0</xdr:rowOff>
    </xdr:to>
    <xdr:sp>
      <xdr:nvSpPr>
        <xdr:cNvPr id="13" name="Text 101"/>
        <xdr:cNvSpPr txBox="1">
          <a:spLocks noChangeArrowheads="1"/>
        </xdr:cNvSpPr>
      </xdr:nvSpPr>
      <xdr:spPr>
        <a:xfrm>
          <a:off x="238125" y="17564100"/>
          <a:ext cx="7629525" cy="0"/>
        </a:xfrm>
        <a:prstGeom prst="rect">
          <a:avLst/>
        </a:prstGeom>
        <a:solidFill>
          <a:srgbClr val="E3E3E3"/>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105</xdr:row>
      <xdr:rowOff>0</xdr:rowOff>
    </xdr:from>
    <xdr:to>
      <xdr:col>11</xdr:col>
      <xdr:colOff>657225</xdr:colOff>
      <xdr:row>105</xdr:row>
      <xdr:rowOff>0</xdr:rowOff>
    </xdr:to>
    <xdr:sp>
      <xdr:nvSpPr>
        <xdr:cNvPr id="14" name="Text 157"/>
        <xdr:cNvSpPr txBox="1">
          <a:spLocks noChangeArrowheads="1"/>
        </xdr:cNvSpPr>
      </xdr:nvSpPr>
      <xdr:spPr>
        <a:xfrm>
          <a:off x="371475" y="17564100"/>
          <a:ext cx="7381875" cy="0"/>
        </a:xfrm>
        <a:prstGeom prst="rect">
          <a:avLst/>
        </a:prstGeom>
        <a:solidFill>
          <a:srgbClr val="FFFFFF"/>
        </a:solidFill>
        <a:ln w="1" cmpd="sng">
          <a:noFill/>
        </a:ln>
      </xdr:spPr>
      <xdr:txBody>
        <a:bodyPr vertOverflow="clip" wrap="square" anchor="ctr"/>
        <a:p>
          <a:pPr algn="l">
            <a:defRPr/>
          </a:pPr>
          <a:r>
            <a:rPr lang="en-US" cap="none" sz="1000" b="0" i="0" u="none" baseline="0">
              <a:latin typeface="Arial"/>
              <a:ea typeface="Arial"/>
              <a:cs typeface="Arial"/>
            </a:rPr>
            <a:t>Die </a:t>
          </a:r>
          <a:r>
            <a:rPr lang="en-US" cap="none" sz="1000" b="1" i="0" u="none" baseline="0">
              <a:latin typeface="Arial"/>
              <a:ea typeface="Arial"/>
              <a:cs typeface="Arial"/>
            </a:rPr>
            <a:t>"TOTAL Abwesenheitszeiten" </a:t>
          </a:r>
          <a:r>
            <a:rPr lang="en-US" cap="none" sz="1000" b="0" i="0" u="none" baseline="0">
              <a:latin typeface="Arial"/>
              <a:ea typeface="Arial"/>
              <a:cs typeface="Arial"/>
            </a:rPr>
            <a:t>werden automatisch berechnet.</a:t>
          </a:r>
        </a:p>
      </xdr:txBody>
    </xdr:sp>
    <xdr:clientData/>
  </xdr:twoCellAnchor>
  <xdr:twoCellAnchor>
    <xdr:from>
      <xdr:col>2</xdr:col>
      <xdr:colOff>133350</xdr:colOff>
      <xdr:row>105</xdr:row>
      <xdr:rowOff>0</xdr:rowOff>
    </xdr:from>
    <xdr:to>
      <xdr:col>11</xdr:col>
      <xdr:colOff>657225</xdr:colOff>
      <xdr:row>105</xdr:row>
      <xdr:rowOff>0</xdr:rowOff>
    </xdr:to>
    <xdr:sp>
      <xdr:nvSpPr>
        <xdr:cNvPr id="15" name="Text 161"/>
        <xdr:cNvSpPr txBox="1">
          <a:spLocks noChangeArrowheads="1"/>
        </xdr:cNvSpPr>
      </xdr:nvSpPr>
      <xdr:spPr>
        <a:xfrm>
          <a:off x="371475" y="17564100"/>
          <a:ext cx="7381875" cy="0"/>
        </a:xfrm>
        <a:prstGeom prst="rect">
          <a:avLst/>
        </a:prstGeom>
        <a:solidFill>
          <a:srgbClr val="FFFFFF"/>
        </a:solidFill>
        <a:ln w="1" cmpd="sng">
          <a:noFill/>
        </a:ln>
      </xdr:spPr>
      <xdr:txBody>
        <a:bodyPr vertOverflow="clip" wrap="square" anchor="ctr"/>
        <a:p>
          <a:pPr algn="l">
            <a:defRPr/>
          </a:pPr>
          <a:r>
            <a:rPr lang="en-US" cap="none" sz="1000" b="1" i="0" u="none" baseline="0">
              <a:latin typeface="Arial"/>
              <a:ea typeface="Arial"/>
              <a:cs typeface="Arial"/>
            </a:rPr>
            <a:t>"Abwesenheitseinträge": 
</a:t>
          </a:r>
          <a:r>
            <a:rPr lang="en-US" cap="none" sz="1000" b="0" i="0" u="none" baseline="0">
              <a:latin typeface="Arial"/>
              <a:ea typeface="Arial"/>
              <a:cs typeface="Arial"/>
            </a:rPr>
            <a:t>Einfügen des Datums unter </a:t>
          </a:r>
          <a:r>
            <a:rPr lang="en-US" cap="none" sz="1000" b="1" i="0" u="none" baseline="0">
              <a:latin typeface="Arial"/>
              <a:ea typeface="Arial"/>
              <a:cs typeface="Arial"/>
            </a:rPr>
            <a:t>"von / bis",</a:t>
          </a:r>
          <a:r>
            <a:rPr lang="en-US" cap="none" sz="1000" b="0" i="0" u="none" baseline="0">
              <a:latin typeface="Arial"/>
              <a:ea typeface="Arial"/>
              <a:cs typeface="Arial"/>
            </a:rPr>
            <a:t> in der entsprechenden Rubrik geben Sie die Abwesenheits-Arbeitstage ein.</a:t>
          </a:r>
        </a:p>
      </xdr:txBody>
    </xdr:sp>
    <xdr:clientData/>
  </xdr:twoCellAnchor>
  <xdr:twoCellAnchor>
    <xdr:from>
      <xdr:col>2</xdr:col>
      <xdr:colOff>133350</xdr:colOff>
      <xdr:row>105</xdr:row>
      <xdr:rowOff>0</xdr:rowOff>
    </xdr:from>
    <xdr:to>
      <xdr:col>11</xdr:col>
      <xdr:colOff>647700</xdr:colOff>
      <xdr:row>105</xdr:row>
      <xdr:rowOff>0</xdr:rowOff>
    </xdr:to>
    <xdr:sp>
      <xdr:nvSpPr>
        <xdr:cNvPr id="16" name="Text 159"/>
        <xdr:cNvSpPr txBox="1">
          <a:spLocks noChangeArrowheads="1"/>
        </xdr:cNvSpPr>
      </xdr:nvSpPr>
      <xdr:spPr>
        <a:xfrm>
          <a:off x="371475" y="17564100"/>
          <a:ext cx="7372350" cy="0"/>
        </a:xfrm>
        <a:prstGeom prst="rect">
          <a:avLst/>
        </a:prstGeom>
        <a:solidFill>
          <a:srgbClr val="FFFFFF"/>
        </a:solidFill>
        <a:ln w="1" cmpd="sng">
          <a:noFill/>
        </a:ln>
      </xdr:spPr>
      <xdr:txBody>
        <a:bodyPr vertOverflow="clip" wrap="square" anchor="ctr"/>
        <a:p>
          <a:pPr algn="l">
            <a:defRPr/>
          </a:pPr>
          <a:r>
            <a:rPr lang="en-US" cap="none" sz="1000" b="0" i="0" u="none" baseline="0">
              <a:latin typeface="Arial"/>
              <a:ea typeface="Arial"/>
              <a:cs typeface="Arial"/>
            </a:rPr>
            <a:t>Fügen Sie in die Zellen unter den Rubriken </a:t>
          </a:r>
          <a:r>
            <a:rPr lang="en-US" cap="none" sz="1000" b="1" i="0" u="none" baseline="0">
              <a:latin typeface="Arial"/>
              <a:ea typeface="Arial"/>
              <a:cs typeface="Arial"/>
            </a:rPr>
            <a:t>"Restferien Vorjahr"</a:t>
          </a:r>
          <a:r>
            <a:rPr lang="en-US" cap="none" sz="1000" b="0" i="0" u="none" baseline="0">
              <a:latin typeface="Arial"/>
              <a:ea typeface="Arial"/>
              <a:cs typeface="Arial"/>
            </a:rPr>
            <a:t> und </a:t>
          </a:r>
          <a:r>
            <a:rPr lang="en-US" cap="none" sz="1000" b="1" i="0" u="none" baseline="0">
              <a:latin typeface="Arial"/>
              <a:ea typeface="Arial"/>
              <a:cs typeface="Arial"/>
            </a:rPr>
            <a:t>"Anspruch laufendes Jahr" </a:t>
          </a:r>
          <a:r>
            <a:rPr lang="en-US" cap="none" sz="1000" b="0" i="0" u="none" baseline="0">
              <a:latin typeface="Arial"/>
              <a:ea typeface="Arial"/>
              <a:cs typeface="Arial"/>
            </a:rPr>
            <a:t>die noch in Anspruch zu nehmenden bzw. die zustehenden Ferientage ein. </a:t>
          </a:r>
          <a:r>
            <a:rPr lang="en-US" cap="none" sz="1000" b="1" i="0" u="none" baseline="0">
              <a:latin typeface="Arial"/>
              <a:ea typeface="Arial"/>
              <a:cs typeface="Arial"/>
            </a:rPr>
            <a:t/>
          </a:r>
        </a:p>
      </xdr:txBody>
    </xdr:sp>
    <xdr:clientData/>
  </xdr:twoCellAnchor>
  <xdr:twoCellAnchor>
    <xdr:from>
      <xdr:col>2</xdr:col>
      <xdr:colOff>133350</xdr:colOff>
      <xdr:row>105</xdr:row>
      <xdr:rowOff>0</xdr:rowOff>
    </xdr:from>
    <xdr:to>
      <xdr:col>11</xdr:col>
      <xdr:colOff>657225</xdr:colOff>
      <xdr:row>105</xdr:row>
      <xdr:rowOff>0</xdr:rowOff>
    </xdr:to>
    <xdr:sp>
      <xdr:nvSpPr>
        <xdr:cNvPr id="17" name="Text 160"/>
        <xdr:cNvSpPr txBox="1">
          <a:spLocks noChangeArrowheads="1"/>
        </xdr:cNvSpPr>
      </xdr:nvSpPr>
      <xdr:spPr>
        <a:xfrm>
          <a:off x="371475" y="17564100"/>
          <a:ext cx="7381875" cy="0"/>
        </a:xfrm>
        <a:prstGeom prst="rect">
          <a:avLst/>
        </a:prstGeom>
        <a:solidFill>
          <a:srgbClr val="FFFFFF"/>
        </a:solidFill>
        <a:ln w="1" cmpd="sng">
          <a:noFill/>
        </a:ln>
      </xdr:spPr>
      <xdr:txBody>
        <a:bodyPr vertOverflow="clip" wrap="square" anchor="ctr"/>
        <a:p>
          <a:pPr algn="l">
            <a:defRPr/>
          </a:pPr>
          <a:r>
            <a:rPr lang="en-US" cap="none" sz="1000" b="1" i="0" u="none" baseline="0">
              <a:latin typeface="Arial"/>
              <a:ea typeface="Arial"/>
              <a:cs typeface="Arial"/>
            </a:rPr>
            <a:t>"Total laufendes Jahr"</a:t>
          </a:r>
          <a:r>
            <a:rPr lang="en-US" cap="none" sz="1000" b="0" i="0" u="none" baseline="0">
              <a:latin typeface="Arial"/>
              <a:ea typeface="Arial"/>
              <a:cs typeface="Arial"/>
            </a:rPr>
            <a:t> und </a:t>
          </a:r>
          <a:r>
            <a:rPr lang="en-US" cap="none" sz="1000" b="1" i="0" u="none" baseline="0">
              <a:latin typeface="Arial"/>
              <a:ea typeface="Arial"/>
              <a:cs typeface="Arial"/>
            </a:rPr>
            <a:t>"Ferien-Guthaben"</a:t>
          </a:r>
          <a:r>
            <a:rPr lang="en-US" cap="none" sz="1000" b="0" i="0" u="none" baseline="0">
              <a:latin typeface="Arial"/>
              <a:ea typeface="Arial"/>
              <a:cs typeface="Arial"/>
            </a:rPr>
            <a:t> werden automatisch berechnet.</a:t>
          </a:r>
        </a:p>
      </xdr:txBody>
    </xdr:sp>
    <xdr:clientData/>
  </xdr:twoCellAnchor>
  <xdr:twoCellAnchor>
    <xdr:from>
      <xdr:col>2</xdr:col>
      <xdr:colOff>0</xdr:colOff>
      <xdr:row>105</xdr:row>
      <xdr:rowOff>0</xdr:rowOff>
    </xdr:from>
    <xdr:to>
      <xdr:col>11</xdr:col>
      <xdr:colOff>752475</xdr:colOff>
      <xdr:row>105</xdr:row>
      <xdr:rowOff>0</xdr:rowOff>
    </xdr:to>
    <xdr:sp>
      <xdr:nvSpPr>
        <xdr:cNvPr id="18" name="Text 212"/>
        <xdr:cNvSpPr txBox="1">
          <a:spLocks noChangeArrowheads="1"/>
        </xdr:cNvSpPr>
      </xdr:nvSpPr>
      <xdr:spPr>
        <a:xfrm>
          <a:off x="238125" y="17564100"/>
          <a:ext cx="7610475" cy="0"/>
        </a:xfrm>
        <a:prstGeom prst="rect">
          <a:avLst/>
        </a:prstGeom>
        <a:solidFill>
          <a:srgbClr val="E3E3E3"/>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105</xdr:row>
      <xdr:rowOff>0</xdr:rowOff>
    </xdr:from>
    <xdr:to>
      <xdr:col>12</xdr:col>
      <xdr:colOff>28575</xdr:colOff>
      <xdr:row>105</xdr:row>
      <xdr:rowOff>0</xdr:rowOff>
    </xdr:to>
    <xdr:sp>
      <xdr:nvSpPr>
        <xdr:cNvPr id="19" name="Text 213"/>
        <xdr:cNvSpPr txBox="1">
          <a:spLocks noChangeArrowheads="1"/>
        </xdr:cNvSpPr>
      </xdr:nvSpPr>
      <xdr:spPr>
        <a:xfrm>
          <a:off x="238125" y="17564100"/>
          <a:ext cx="7648575" cy="0"/>
        </a:xfrm>
        <a:prstGeom prst="rect">
          <a:avLst/>
        </a:prstGeom>
        <a:solidFill>
          <a:srgbClr val="FFFFFF"/>
        </a:solidFill>
        <a:ln w="17145" cmpd="sng">
          <a:solidFill>
            <a:srgbClr val="000080"/>
          </a:solidFill>
          <a:headEnd type="none"/>
          <a:tailEnd type="none"/>
        </a:ln>
      </xdr:spPr>
      <xdr:txBody>
        <a:bodyPr vertOverflow="clip" wrap="square"/>
        <a:p>
          <a:pPr algn="l">
            <a:defRPr/>
          </a:pPr>
          <a:r>
            <a:rPr lang="en-US" cap="none" sz="1200" b="1" i="0" u="none" baseline="0">
              <a:solidFill>
                <a:srgbClr val="000080"/>
              </a:solidFill>
              <a:latin typeface="Arial"/>
              <a:ea typeface="Arial"/>
              <a:cs typeface="Arial"/>
            </a:rPr>
            <a:t>2. Beispiel: Bearbeiten der </a:t>
          </a:r>
          <a:r>
            <a:rPr lang="en-US" cap="none" sz="1600" b="1" i="0" u="none" baseline="0">
              <a:solidFill>
                <a:srgbClr val="000080"/>
              </a:solidFill>
              <a:latin typeface="Arial"/>
              <a:ea typeface="Arial"/>
              <a:cs typeface="Arial"/>
            </a:rPr>
            <a:t>Soll / Ist Berechnungen</a:t>
          </a:r>
        </a:p>
      </xdr:txBody>
    </xdr:sp>
    <xdr:clientData/>
  </xdr:twoCellAnchor>
  <xdr:twoCellAnchor>
    <xdr:from>
      <xdr:col>4</xdr:col>
      <xdr:colOff>638175</xdr:colOff>
      <xdr:row>105</xdr:row>
      <xdr:rowOff>0</xdr:rowOff>
    </xdr:from>
    <xdr:to>
      <xdr:col>6</xdr:col>
      <xdr:colOff>142875</xdr:colOff>
      <xdr:row>105</xdr:row>
      <xdr:rowOff>0</xdr:rowOff>
    </xdr:to>
    <xdr:sp>
      <xdr:nvSpPr>
        <xdr:cNvPr id="20" name="Zeichnung 224"/>
        <xdr:cNvSpPr>
          <a:spLocks/>
        </xdr:cNvSpPr>
      </xdr:nvSpPr>
      <xdr:spPr>
        <a:xfrm>
          <a:off x="2400300" y="17564100"/>
          <a:ext cx="1028700" cy="0"/>
        </a:xfrm>
        <a:custGeom>
          <a:pathLst>
            <a:path h="16384" w="16384">
              <a:moveTo>
                <a:pt x="0" y="0"/>
              </a:moveTo>
              <a:lnTo>
                <a:pt x="16384" y="0"/>
              </a:lnTo>
              <a:lnTo>
                <a:pt x="8192" y="16384"/>
              </a:lnTo>
              <a:lnTo>
                <a:pt x="0" y="0"/>
              </a:lnTo>
              <a:close/>
            </a:path>
          </a:pathLst>
        </a:custGeom>
        <a:solidFill>
          <a:srgbClr val="FFFF00"/>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105</xdr:row>
      <xdr:rowOff>0</xdr:rowOff>
    </xdr:from>
    <xdr:to>
      <xdr:col>11</xdr:col>
      <xdr:colOff>638175</xdr:colOff>
      <xdr:row>105</xdr:row>
      <xdr:rowOff>0</xdr:rowOff>
    </xdr:to>
    <xdr:sp>
      <xdr:nvSpPr>
        <xdr:cNvPr id="21" name="Text 220"/>
        <xdr:cNvSpPr txBox="1">
          <a:spLocks noChangeArrowheads="1"/>
        </xdr:cNvSpPr>
      </xdr:nvSpPr>
      <xdr:spPr>
        <a:xfrm>
          <a:off x="352425" y="17564100"/>
          <a:ext cx="7381875" cy="0"/>
        </a:xfrm>
        <a:prstGeom prst="rect">
          <a:avLst/>
        </a:prstGeom>
        <a:solidFill>
          <a:srgbClr val="FFFFFF"/>
        </a:solidFill>
        <a:ln w="1" cmpd="sng">
          <a:noFill/>
        </a:ln>
      </xdr:spPr>
      <xdr:txBody>
        <a:bodyPr vertOverflow="clip" wrap="square" anchor="ctr"/>
        <a:p>
          <a:pPr algn="l">
            <a:defRPr/>
          </a:pPr>
          <a:r>
            <a:rPr lang="en-US" cap="none" sz="1200" b="0" i="0" u="none" baseline="0">
              <a:latin typeface="Arial"/>
              <a:ea typeface="Arial"/>
              <a:cs typeface="Arial"/>
            </a:rPr>
            <a:t>Geben Sie Ihre Bewertungspunkte in die </a:t>
          </a:r>
          <a:r>
            <a:rPr lang="en-US" cap="none" sz="1200" b="1" i="0" u="none" baseline="0">
              <a:latin typeface="Arial"/>
              <a:ea typeface="Arial"/>
              <a:cs typeface="Arial"/>
            </a:rPr>
            <a:t>Soll / Ist</a:t>
          </a:r>
          <a:r>
            <a:rPr lang="en-US" cap="none" sz="1200" b="0" i="0" u="none" baseline="0">
              <a:latin typeface="Arial"/>
              <a:ea typeface="Arial"/>
              <a:cs typeface="Arial"/>
            </a:rPr>
            <a:t> Spalten ein.</a:t>
          </a:r>
        </a:p>
      </xdr:txBody>
    </xdr:sp>
    <xdr:clientData/>
  </xdr:twoCellAnchor>
  <xdr:twoCellAnchor>
    <xdr:from>
      <xdr:col>5</xdr:col>
      <xdr:colOff>723900</xdr:colOff>
      <xdr:row>105</xdr:row>
      <xdr:rowOff>0</xdr:rowOff>
    </xdr:from>
    <xdr:to>
      <xdr:col>7</xdr:col>
      <xdr:colOff>485775</xdr:colOff>
      <xdr:row>105</xdr:row>
      <xdr:rowOff>0</xdr:rowOff>
    </xdr:to>
    <xdr:sp>
      <xdr:nvSpPr>
        <xdr:cNvPr id="22" name="Line 22"/>
        <xdr:cNvSpPr>
          <a:spLocks/>
        </xdr:cNvSpPr>
      </xdr:nvSpPr>
      <xdr:spPr>
        <a:xfrm>
          <a:off x="3248025" y="17564100"/>
          <a:ext cx="1285875" cy="0"/>
        </a:xfrm>
        <a:prstGeom prst="line">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695325</xdr:colOff>
      <xdr:row>105</xdr:row>
      <xdr:rowOff>0</xdr:rowOff>
    </xdr:from>
    <xdr:to>
      <xdr:col>6</xdr:col>
      <xdr:colOff>371475</xdr:colOff>
      <xdr:row>105</xdr:row>
      <xdr:rowOff>0</xdr:rowOff>
    </xdr:to>
    <xdr:sp>
      <xdr:nvSpPr>
        <xdr:cNvPr id="23" name="Line 23"/>
        <xdr:cNvSpPr>
          <a:spLocks/>
        </xdr:cNvSpPr>
      </xdr:nvSpPr>
      <xdr:spPr>
        <a:xfrm>
          <a:off x="3219450" y="17564100"/>
          <a:ext cx="438150" cy="0"/>
        </a:xfrm>
        <a:prstGeom prst="line">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105</xdr:row>
      <xdr:rowOff>0</xdr:rowOff>
    </xdr:from>
    <xdr:to>
      <xdr:col>6</xdr:col>
      <xdr:colOff>142875</xdr:colOff>
      <xdr:row>105</xdr:row>
      <xdr:rowOff>0</xdr:rowOff>
    </xdr:to>
    <xdr:sp>
      <xdr:nvSpPr>
        <xdr:cNvPr id="24" name="Zeichnung 235"/>
        <xdr:cNvSpPr>
          <a:spLocks/>
        </xdr:cNvSpPr>
      </xdr:nvSpPr>
      <xdr:spPr>
        <a:xfrm>
          <a:off x="2400300" y="17564100"/>
          <a:ext cx="1028700" cy="0"/>
        </a:xfrm>
        <a:custGeom>
          <a:pathLst>
            <a:path h="16384" w="16384">
              <a:moveTo>
                <a:pt x="0" y="0"/>
              </a:moveTo>
              <a:lnTo>
                <a:pt x="16384" y="0"/>
              </a:lnTo>
              <a:lnTo>
                <a:pt x="8192" y="16384"/>
              </a:lnTo>
              <a:lnTo>
                <a:pt x="0" y="0"/>
              </a:lnTo>
              <a:close/>
            </a:path>
          </a:pathLst>
        </a:custGeom>
        <a:solidFill>
          <a:srgbClr val="FFFF00"/>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105</xdr:row>
      <xdr:rowOff>0</xdr:rowOff>
    </xdr:from>
    <xdr:to>
      <xdr:col>11</xdr:col>
      <xdr:colOff>647700</xdr:colOff>
      <xdr:row>105</xdr:row>
      <xdr:rowOff>0</xdr:rowOff>
    </xdr:to>
    <xdr:sp>
      <xdr:nvSpPr>
        <xdr:cNvPr id="25" name="Text 227"/>
        <xdr:cNvSpPr txBox="1">
          <a:spLocks noChangeArrowheads="1"/>
        </xdr:cNvSpPr>
      </xdr:nvSpPr>
      <xdr:spPr>
        <a:xfrm>
          <a:off x="352425" y="17564100"/>
          <a:ext cx="7391400" cy="0"/>
        </a:xfrm>
        <a:prstGeom prst="rect">
          <a:avLst/>
        </a:prstGeom>
        <a:solidFill>
          <a:srgbClr val="FFFFFF"/>
        </a:solidFill>
        <a:ln w="1" cmpd="sng">
          <a:noFill/>
        </a:ln>
      </xdr:spPr>
      <xdr:txBody>
        <a:bodyPr vertOverflow="clip" wrap="square" anchor="ctr"/>
        <a:p>
          <a:pPr algn="l">
            <a:defRPr/>
          </a:pPr>
          <a:r>
            <a:rPr lang="en-US" cap="none" sz="1200" b="0" i="0" u="none" baseline="0">
              <a:latin typeface="Arial"/>
              <a:ea typeface="Arial"/>
              <a:cs typeface="Arial"/>
            </a:rPr>
            <a:t>In vielen Arbeitshilfen mit Berechnungsmöglichkeiten wurde das Blattregister Diagramm eingefügt. Auf diesem Blatt werden Ihre Einträge automatisch in ein Diagramm umgesetzt.</a:t>
          </a:r>
        </a:p>
      </xdr:txBody>
    </xdr:sp>
    <xdr:clientData/>
  </xdr:twoCellAnchor>
  <xdr:twoCellAnchor>
    <xdr:from>
      <xdr:col>2</xdr:col>
      <xdr:colOff>0</xdr:colOff>
      <xdr:row>75</xdr:row>
      <xdr:rowOff>76200</xdr:rowOff>
    </xdr:from>
    <xdr:to>
      <xdr:col>12</xdr:col>
      <xdr:colOff>0</xdr:colOff>
      <xdr:row>76</xdr:row>
      <xdr:rowOff>95250</xdr:rowOff>
    </xdr:to>
    <xdr:sp>
      <xdr:nvSpPr>
        <xdr:cNvPr id="26" name="Text 171"/>
        <xdr:cNvSpPr txBox="1">
          <a:spLocks noChangeArrowheads="1"/>
        </xdr:cNvSpPr>
      </xdr:nvSpPr>
      <xdr:spPr>
        <a:xfrm>
          <a:off x="238125" y="13211175"/>
          <a:ext cx="7620000" cy="228600"/>
        </a:xfrm>
        <a:prstGeom prst="rect">
          <a:avLst/>
        </a:prstGeom>
        <a:solidFill>
          <a:srgbClr val="E3E3E3"/>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75</xdr:row>
      <xdr:rowOff>76200</xdr:rowOff>
    </xdr:from>
    <xdr:to>
      <xdr:col>12</xdr:col>
      <xdr:colOff>0</xdr:colOff>
      <xdr:row>76</xdr:row>
      <xdr:rowOff>104775</xdr:rowOff>
    </xdr:to>
    <xdr:sp>
      <xdr:nvSpPr>
        <xdr:cNvPr id="27" name="Text 140"/>
        <xdr:cNvSpPr txBox="1">
          <a:spLocks noChangeArrowheads="1"/>
        </xdr:cNvSpPr>
      </xdr:nvSpPr>
      <xdr:spPr>
        <a:xfrm>
          <a:off x="238125" y="13211175"/>
          <a:ext cx="7620000" cy="238125"/>
        </a:xfrm>
        <a:prstGeom prst="rect">
          <a:avLst/>
        </a:prstGeom>
        <a:solidFill>
          <a:srgbClr val="000080"/>
        </a:solidFill>
        <a:ln w="1" cmpd="sng">
          <a:noFill/>
        </a:ln>
      </xdr:spPr>
      <xdr:txBody>
        <a:bodyPr vertOverflow="clip" wrap="square"/>
        <a:p>
          <a:pPr algn="l">
            <a:defRPr/>
          </a:pPr>
          <a:r>
            <a:rPr lang="en-US" cap="none" sz="1400" b="1" i="0" u="none" baseline="0">
              <a:solidFill>
                <a:srgbClr val="FFFFFF"/>
              </a:solidFill>
              <a:latin typeface="Arial"/>
              <a:ea typeface="Arial"/>
              <a:cs typeface="Arial"/>
            </a:rPr>
            <a:t>Drucken  (Ändern der vorgegebenen Druckereinstellungen)</a:t>
          </a:r>
        </a:p>
      </xdr:txBody>
    </xdr:sp>
    <xdr:clientData/>
  </xdr:twoCellAnchor>
  <xdr:twoCellAnchor>
    <xdr:from>
      <xdr:col>2</xdr:col>
      <xdr:colOff>0</xdr:colOff>
      <xdr:row>60</xdr:row>
      <xdr:rowOff>19050</xdr:rowOff>
    </xdr:from>
    <xdr:to>
      <xdr:col>11</xdr:col>
      <xdr:colOff>752475</xdr:colOff>
      <xdr:row>75</xdr:row>
      <xdr:rowOff>0</xdr:rowOff>
    </xdr:to>
    <xdr:sp>
      <xdr:nvSpPr>
        <xdr:cNvPr id="28" name="Text 232"/>
        <xdr:cNvSpPr txBox="1">
          <a:spLocks noChangeArrowheads="1"/>
        </xdr:cNvSpPr>
      </xdr:nvSpPr>
      <xdr:spPr>
        <a:xfrm>
          <a:off x="238125" y="10982325"/>
          <a:ext cx="7610475" cy="2152650"/>
        </a:xfrm>
        <a:prstGeom prst="rect">
          <a:avLst/>
        </a:prstGeom>
        <a:solidFill>
          <a:srgbClr val="E3E3E3"/>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60</xdr:row>
      <xdr:rowOff>28575</xdr:rowOff>
    </xdr:from>
    <xdr:to>
      <xdr:col>11</xdr:col>
      <xdr:colOff>752475</xdr:colOff>
      <xdr:row>62</xdr:row>
      <xdr:rowOff>47625</xdr:rowOff>
    </xdr:to>
    <xdr:sp>
      <xdr:nvSpPr>
        <xdr:cNvPr id="29" name="Text 233"/>
        <xdr:cNvSpPr txBox="1">
          <a:spLocks noChangeArrowheads="1"/>
        </xdr:cNvSpPr>
      </xdr:nvSpPr>
      <xdr:spPr>
        <a:xfrm>
          <a:off x="238125" y="10991850"/>
          <a:ext cx="7610475" cy="276225"/>
        </a:xfrm>
        <a:prstGeom prst="rect">
          <a:avLst/>
        </a:prstGeom>
        <a:solidFill>
          <a:srgbClr val="000080"/>
        </a:solidFill>
        <a:ln w="1" cmpd="sng">
          <a:noFill/>
        </a:ln>
      </xdr:spPr>
      <xdr:txBody>
        <a:bodyPr vertOverflow="clip" wrap="square"/>
        <a:p>
          <a:pPr algn="l">
            <a:defRPr/>
          </a:pPr>
          <a:r>
            <a:rPr lang="en-US" cap="none" sz="1400" b="1" i="0" u="none" baseline="0">
              <a:solidFill>
                <a:srgbClr val="FFFFFF"/>
              </a:solidFill>
              <a:latin typeface="Arial"/>
              <a:ea typeface="Arial"/>
              <a:cs typeface="Arial"/>
            </a:rPr>
            <a:t>Blattregister</a:t>
          </a:r>
        </a:p>
      </xdr:txBody>
    </xdr:sp>
    <xdr:clientData/>
  </xdr:twoCellAnchor>
  <xdr:twoCellAnchor>
    <xdr:from>
      <xdr:col>2</xdr:col>
      <xdr:colOff>123825</xdr:colOff>
      <xdr:row>62</xdr:row>
      <xdr:rowOff>142875</xdr:rowOff>
    </xdr:from>
    <xdr:to>
      <xdr:col>11</xdr:col>
      <xdr:colOff>647700</xdr:colOff>
      <xdr:row>66</xdr:row>
      <xdr:rowOff>66675</xdr:rowOff>
    </xdr:to>
    <xdr:sp>
      <xdr:nvSpPr>
        <xdr:cNvPr id="30" name="Text 250"/>
        <xdr:cNvSpPr txBox="1">
          <a:spLocks noChangeArrowheads="1"/>
        </xdr:cNvSpPr>
      </xdr:nvSpPr>
      <xdr:spPr>
        <a:xfrm>
          <a:off x="361950" y="11363325"/>
          <a:ext cx="7381875" cy="447675"/>
        </a:xfrm>
        <a:prstGeom prst="rect">
          <a:avLst/>
        </a:prstGeom>
        <a:solidFill>
          <a:srgbClr val="FFFFFF"/>
        </a:solidFill>
        <a:ln w="1" cmpd="sng">
          <a:noFill/>
        </a:ln>
      </xdr:spPr>
      <xdr:txBody>
        <a:bodyPr vertOverflow="clip" wrap="square"/>
        <a:p>
          <a:pPr algn="l">
            <a:defRPr/>
          </a:pPr>
          <a:r>
            <a:rPr lang="en-US" cap="none" sz="1200" b="1" i="0" u="none" baseline="0">
              <a:solidFill>
                <a:srgbClr val="000080"/>
              </a:solidFill>
              <a:latin typeface="Arial"/>
              <a:ea typeface="Arial"/>
              <a:cs typeface="Arial"/>
            </a:rPr>
            <a:t>Tabellenblatt einfügen</a:t>
          </a:r>
          <a:r>
            <a:rPr lang="en-US" cap="none" sz="1200" b="1"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(Menü "Einfügen")</a:t>
          </a:r>
          <a:r>
            <a:rPr lang="en-US" cap="none" sz="1200" b="0" i="0" u="none" baseline="0">
              <a:solidFill>
                <a:srgbClr val="000000"/>
              </a:solidFill>
              <a:latin typeface="Arial"/>
              <a:ea typeface="Arial"/>
              <a:cs typeface="Arial"/>
            </a:rPr>
            <a:t>
Fügt ein neues Tabellenblatt links neben dem aktiven Blatt ein.</a:t>
          </a:r>
        </a:p>
      </xdr:txBody>
    </xdr:sp>
    <xdr:clientData/>
  </xdr:twoCellAnchor>
  <xdr:twoCellAnchor>
    <xdr:from>
      <xdr:col>2</xdr:col>
      <xdr:colOff>123825</xdr:colOff>
      <xdr:row>66</xdr:row>
      <xdr:rowOff>142875</xdr:rowOff>
    </xdr:from>
    <xdr:to>
      <xdr:col>11</xdr:col>
      <xdr:colOff>647700</xdr:colOff>
      <xdr:row>69</xdr:row>
      <xdr:rowOff>114300</xdr:rowOff>
    </xdr:to>
    <xdr:sp>
      <xdr:nvSpPr>
        <xdr:cNvPr id="31" name="Text 251"/>
        <xdr:cNvSpPr txBox="1">
          <a:spLocks noChangeArrowheads="1"/>
        </xdr:cNvSpPr>
      </xdr:nvSpPr>
      <xdr:spPr>
        <a:xfrm>
          <a:off x="361950" y="11887200"/>
          <a:ext cx="7381875" cy="457200"/>
        </a:xfrm>
        <a:prstGeom prst="rect">
          <a:avLst/>
        </a:prstGeom>
        <a:solidFill>
          <a:srgbClr val="FFFFFF"/>
        </a:solidFill>
        <a:ln w="1" cmpd="sng">
          <a:noFill/>
        </a:ln>
      </xdr:spPr>
      <xdr:txBody>
        <a:bodyPr vertOverflow="clip" wrap="square"/>
        <a:p>
          <a:pPr algn="l">
            <a:defRPr/>
          </a:pPr>
          <a:r>
            <a:rPr lang="en-US" cap="none" sz="1200" b="1" i="0" u="none" baseline="0">
              <a:solidFill>
                <a:srgbClr val="000080"/>
              </a:solidFill>
              <a:latin typeface="Arial"/>
              <a:ea typeface="Arial"/>
              <a:cs typeface="Arial"/>
            </a:rPr>
            <a:t>Blatt löschen</a:t>
          </a:r>
          <a:r>
            <a:rPr lang="en-US" cap="none" sz="1200" b="1" i="0" u="none" baseline="0">
              <a:solidFill>
                <a:srgbClr val="FF0000"/>
              </a:solidFill>
              <a:latin typeface="Arial"/>
              <a:ea typeface="Arial"/>
              <a:cs typeface="Arial"/>
            </a:rPr>
            <a:t> </a:t>
          </a:r>
          <a:r>
            <a:rPr lang="en-US" cap="none" sz="1200" b="0" i="0" u="none" baseline="0">
              <a:solidFill>
                <a:srgbClr val="FF0000"/>
              </a:solidFill>
              <a:latin typeface="Arial"/>
              <a:ea typeface="Arial"/>
              <a:cs typeface="Arial"/>
            </a:rPr>
            <a:t>(Menü "Bearbeiten")</a:t>
          </a:r>
          <a:r>
            <a:rPr lang="en-US" cap="none" sz="1200" b="0" i="0" u="none" baseline="0">
              <a:solidFill>
                <a:srgbClr val="000000"/>
              </a:solidFill>
              <a:latin typeface="Arial"/>
              <a:ea typeface="Arial"/>
              <a:cs typeface="Arial"/>
            </a:rPr>
            <a:t>
Löscht markierte Blätter aus der Arbeitsmappe. Dieser Befehl kann nicht rückgängig gemacht werden.</a:t>
          </a:r>
        </a:p>
      </xdr:txBody>
    </xdr:sp>
    <xdr:clientData/>
  </xdr:twoCellAnchor>
  <xdr:twoCellAnchor>
    <xdr:from>
      <xdr:col>2</xdr:col>
      <xdr:colOff>0</xdr:colOff>
      <xdr:row>105</xdr:row>
      <xdr:rowOff>0</xdr:rowOff>
    </xdr:from>
    <xdr:to>
      <xdr:col>12</xdr:col>
      <xdr:colOff>0</xdr:colOff>
      <xdr:row>105</xdr:row>
      <xdr:rowOff>0</xdr:rowOff>
    </xdr:to>
    <xdr:sp>
      <xdr:nvSpPr>
        <xdr:cNvPr id="32" name="Text 261"/>
        <xdr:cNvSpPr txBox="1">
          <a:spLocks noChangeArrowheads="1"/>
        </xdr:cNvSpPr>
      </xdr:nvSpPr>
      <xdr:spPr>
        <a:xfrm>
          <a:off x="238125" y="17564100"/>
          <a:ext cx="7620000" cy="0"/>
        </a:xfrm>
        <a:prstGeom prst="rect">
          <a:avLst/>
        </a:prstGeom>
        <a:solidFill>
          <a:srgbClr val="003366"/>
        </a:solidFill>
        <a:ln w="9525" cmpd="sng">
          <a:solidFill>
            <a:srgbClr val="000000"/>
          </a:solidFill>
          <a:headEnd type="none"/>
          <a:tailEnd type="none"/>
        </a:ln>
      </xdr:spPr>
      <xdr:txBody>
        <a:bodyPr vertOverflow="clip" wrap="square" anchor="ctr"/>
        <a:p>
          <a:pPr algn="l">
            <a:defRPr/>
          </a:pPr>
          <a:r>
            <a:rPr lang="en-US" cap="none" sz="1900" b="1" i="0" u="none" baseline="0">
              <a:solidFill>
                <a:srgbClr val="FFFFFF"/>
              </a:solidFill>
              <a:latin typeface="Arial"/>
              <a:ea typeface="Arial"/>
              <a:cs typeface="Arial"/>
            </a:rPr>
            <a:t>Bearbeiten von Arbeitshilfen mit Berechnungsmöglichkeiten</a:t>
          </a:r>
        </a:p>
      </xdr:txBody>
    </xdr:sp>
    <xdr:clientData/>
  </xdr:twoCellAnchor>
  <xdr:twoCellAnchor>
    <xdr:from>
      <xdr:col>2</xdr:col>
      <xdr:colOff>142875</xdr:colOff>
      <xdr:row>70</xdr:row>
      <xdr:rowOff>9525</xdr:rowOff>
    </xdr:from>
    <xdr:to>
      <xdr:col>11</xdr:col>
      <xdr:colOff>647700</xdr:colOff>
      <xdr:row>74</xdr:row>
      <xdr:rowOff>85725</xdr:rowOff>
    </xdr:to>
    <xdr:sp>
      <xdr:nvSpPr>
        <xdr:cNvPr id="33" name="Text 264"/>
        <xdr:cNvSpPr txBox="1">
          <a:spLocks noChangeArrowheads="1"/>
        </xdr:cNvSpPr>
      </xdr:nvSpPr>
      <xdr:spPr>
        <a:xfrm>
          <a:off x="381000" y="12401550"/>
          <a:ext cx="7362825" cy="657225"/>
        </a:xfrm>
        <a:prstGeom prst="rect">
          <a:avLst/>
        </a:prstGeom>
        <a:solidFill>
          <a:srgbClr val="FFFFFF"/>
        </a:solidFill>
        <a:ln w="1" cmpd="sng">
          <a:noFill/>
        </a:ln>
      </xdr:spPr>
      <xdr:txBody>
        <a:bodyPr vertOverflow="clip" wrap="square"/>
        <a:p>
          <a:pPr algn="l">
            <a:defRPr/>
          </a:pPr>
          <a:r>
            <a:rPr lang="en-US" cap="none" sz="1200" b="1" i="0" u="none" baseline="0">
              <a:solidFill>
                <a:srgbClr val="000080"/>
              </a:solidFill>
              <a:latin typeface="Arial"/>
              <a:ea typeface="Arial"/>
              <a:cs typeface="Arial"/>
            </a:rPr>
            <a:t>Blatt umbenennen</a:t>
          </a:r>
          <a:r>
            <a:rPr lang="en-US" cap="none" sz="1200" b="1" i="0" u="none" baseline="0">
              <a:solidFill>
                <a:srgbClr val="FF0000"/>
              </a:solidFill>
              <a:latin typeface="Arial"/>
              <a:ea typeface="Arial"/>
              <a:cs typeface="Arial"/>
            </a:rPr>
            <a:t> 
</a:t>
          </a:r>
          <a:r>
            <a:rPr lang="en-US" cap="none" sz="1200" b="0" i="0" u="none" baseline="0">
              <a:solidFill>
                <a:srgbClr val="000000"/>
              </a:solidFill>
              <a:latin typeface="Arial"/>
              <a:ea typeface="Arial"/>
              <a:cs typeface="Arial"/>
            </a:rPr>
            <a:t>Um ein Blatt umzubenennen, </a:t>
          </a:r>
          <a:r>
            <a:rPr lang="en-US" cap="none" sz="1200" b="0" i="0" u="none" baseline="0">
              <a:solidFill>
                <a:srgbClr val="000000"/>
              </a:solidFill>
              <a:latin typeface="Arial"/>
              <a:ea typeface="Arial"/>
              <a:cs typeface="Arial"/>
            </a:rPr>
            <a:t>doppelklicken Sie auf das Blattregister, das umbenannt werden soll.
Geben Sie im </a:t>
          </a:r>
          <a:r>
            <a:rPr lang="en-US" cap="none" sz="1200" b="0" i="0" u="none" baseline="0">
              <a:solidFill>
                <a:srgbClr val="FF0000"/>
              </a:solidFill>
              <a:latin typeface="Arial"/>
              <a:ea typeface="Arial"/>
              <a:cs typeface="Arial"/>
            </a:rPr>
            <a:t>Feld "Neuer Name"</a:t>
          </a:r>
          <a:r>
            <a:rPr lang="en-US" cap="none" sz="1200" b="0" i="0" u="none" baseline="0">
              <a:solidFill>
                <a:srgbClr val="000000"/>
              </a:solidFill>
              <a:latin typeface="Arial"/>
              <a:ea typeface="Arial"/>
              <a:cs typeface="Arial"/>
            </a:rPr>
            <a:t> einen neuen Namen für das Blatt ein.</a:t>
          </a:r>
        </a:p>
      </xdr:txBody>
    </xdr:sp>
    <xdr:clientData/>
  </xdr:twoCellAnchor>
  <xdr:twoCellAnchor>
    <xdr:from>
      <xdr:col>2</xdr:col>
      <xdr:colOff>114300</xdr:colOff>
      <xdr:row>105</xdr:row>
      <xdr:rowOff>0</xdr:rowOff>
    </xdr:from>
    <xdr:to>
      <xdr:col>11</xdr:col>
      <xdr:colOff>647700</xdr:colOff>
      <xdr:row>105</xdr:row>
      <xdr:rowOff>0</xdr:rowOff>
    </xdr:to>
    <xdr:sp>
      <xdr:nvSpPr>
        <xdr:cNvPr id="34" name="Text 265"/>
        <xdr:cNvSpPr txBox="1">
          <a:spLocks noChangeArrowheads="1"/>
        </xdr:cNvSpPr>
      </xdr:nvSpPr>
      <xdr:spPr>
        <a:xfrm>
          <a:off x="352425" y="17564100"/>
          <a:ext cx="7391400" cy="0"/>
        </a:xfrm>
        <a:prstGeom prst="rect">
          <a:avLst/>
        </a:prstGeom>
        <a:solidFill>
          <a:srgbClr val="FFFFFF"/>
        </a:solidFill>
        <a:ln w="1" cmpd="sng">
          <a:noFill/>
        </a:ln>
      </xdr:spPr>
      <xdr:txBody>
        <a:bodyPr vertOverflow="clip" wrap="square" anchor="ctr"/>
        <a:p>
          <a:pPr algn="l">
            <a:defRPr/>
          </a:pPr>
          <a:r>
            <a:rPr lang="en-US" cap="none" sz="1200" b="1" i="0" u="none" baseline="0">
              <a:solidFill>
                <a:srgbClr val="000080"/>
              </a:solidFill>
              <a:latin typeface="Arial"/>
              <a:ea typeface="Arial"/>
              <a:cs typeface="Arial"/>
            </a:rPr>
            <a:t>Ändern des Diagrammtyps
</a:t>
          </a:r>
          <a:r>
            <a:rPr lang="en-US" cap="none" sz="1200" b="0" i="0" u="none" baseline="0">
              <a:latin typeface="Arial"/>
              <a:ea typeface="Arial"/>
              <a:cs typeface="Arial"/>
            </a:rPr>
            <a:t>
Doppelklicken Sie auf das Diagramm dessen Typ Sie geändert haben möchten (z.B. Balken in Linien) .
Klicken Sie im Menü </a:t>
          </a:r>
          <a:r>
            <a:rPr lang="en-US" cap="none" sz="1200" b="0" i="0" u="none" baseline="0">
              <a:solidFill>
                <a:srgbClr val="FF0000"/>
              </a:solidFill>
              <a:latin typeface="Arial"/>
              <a:ea typeface="Arial"/>
              <a:cs typeface="Arial"/>
            </a:rPr>
            <a:t>"Format"</a:t>
          </a:r>
          <a:r>
            <a:rPr lang="en-US" cap="none" sz="1200" b="0" i="0" u="none" baseline="0">
              <a:latin typeface="Arial"/>
              <a:ea typeface="Arial"/>
              <a:cs typeface="Arial"/>
            </a:rPr>
            <a:t> auf </a:t>
          </a:r>
          <a:r>
            <a:rPr lang="en-US" cap="none" sz="1200" b="0" i="0" u="none" baseline="0">
              <a:solidFill>
                <a:srgbClr val="FF0000"/>
              </a:solidFill>
              <a:latin typeface="Arial"/>
              <a:ea typeface="Arial"/>
              <a:cs typeface="Arial"/>
            </a:rPr>
            <a:t>"Diagrammtyp"</a:t>
          </a:r>
          <a:r>
            <a:rPr lang="en-US" cap="none" sz="1200" b="0" i="0" u="none" baseline="0">
              <a:latin typeface="Arial"/>
              <a:ea typeface="Arial"/>
              <a:cs typeface="Arial"/>
            </a:rPr>
            <a:t>.
Um zusätzliche Optionen, wie die Variante und die Anordnung zu ändern, klicken Sie auf Menü </a:t>
          </a:r>
          <a:r>
            <a:rPr lang="en-US" cap="none" sz="1200" b="0" i="0" u="none" baseline="0">
              <a:solidFill>
                <a:srgbClr val="FF0000"/>
              </a:solidFill>
              <a:latin typeface="Arial"/>
              <a:ea typeface="Arial"/>
              <a:cs typeface="Arial"/>
            </a:rPr>
            <a:t>"Format", "Diagrammtyp", "Optionen".</a:t>
          </a:r>
        </a:p>
      </xdr:txBody>
    </xdr:sp>
    <xdr:clientData/>
  </xdr:twoCellAnchor>
  <xdr:twoCellAnchor>
    <xdr:from>
      <xdr:col>2</xdr:col>
      <xdr:colOff>0</xdr:colOff>
      <xdr:row>98</xdr:row>
      <xdr:rowOff>19050</xdr:rowOff>
    </xdr:from>
    <xdr:to>
      <xdr:col>12</xdr:col>
      <xdr:colOff>0</xdr:colOff>
      <xdr:row>104</xdr:row>
      <xdr:rowOff>0</xdr:rowOff>
    </xdr:to>
    <xdr:sp>
      <xdr:nvSpPr>
        <xdr:cNvPr id="35" name="Text 273"/>
        <xdr:cNvSpPr txBox="1">
          <a:spLocks noChangeArrowheads="1"/>
        </xdr:cNvSpPr>
      </xdr:nvSpPr>
      <xdr:spPr>
        <a:xfrm>
          <a:off x="238125" y="16535400"/>
          <a:ext cx="7620000" cy="952500"/>
        </a:xfrm>
        <a:prstGeom prst="rect">
          <a:avLst/>
        </a:prstGeom>
        <a:solidFill>
          <a:srgbClr val="E3E3E3"/>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97</xdr:row>
      <xdr:rowOff>47625</xdr:rowOff>
    </xdr:from>
    <xdr:to>
      <xdr:col>12</xdr:col>
      <xdr:colOff>0</xdr:colOff>
      <xdr:row>99</xdr:row>
      <xdr:rowOff>38100</xdr:rowOff>
    </xdr:to>
    <xdr:sp>
      <xdr:nvSpPr>
        <xdr:cNvPr id="36" name="Text 274"/>
        <xdr:cNvSpPr txBox="1">
          <a:spLocks noChangeArrowheads="1"/>
        </xdr:cNvSpPr>
      </xdr:nvSpPr>
      <xdr:spPr>
        <a:xfrm>
          <a:off x="238125" y="16478250"/>
          <a:ext cx="7620000" cy="238125"/>
        </a:xfrm>
        <a:prstGeom prst="rect">
          <a:avLst/>
        </a:prstGeom>
        <a:solidFill>
          <a:srgbClr val="000080"/>
        </a:solidFill>
        <a:ln w="1" cmpd="sng">
          <a:noFill/>
        </a:ln>
      </xdr:spPr>
      <xdr:txBody>
        <a:bodyPr vertOverflow="clip" wrap="square"/>
        <a:p>
          <a:pPr algn="l">
            <a:defRPr/>
          </a:pPr>
          <a:r>
            <a:rPr lang="en-US" cap="none" sz="1400" b="1" i="0" u="none" baseline="0">
              <a:solidFill>
                <a:srgbClr val="FFFFFF"/>
              </a:solidFill>
              <a:latin typeface="Arial"/>
              <a:ea typeface="Arial"/>
              <a:cs typeface="Arial"/>
            </a:rPr>
            <a:t>Gitternetzlinien</a:t>
          </a:r>
        </a:p>
      </xdr:txBody>
    </xdr:sp>
    <xdr:clientData/>
  </xdr:twoCellAnchor>
  <xdr:twoCellAnchor>
    <xdr:from>
      <xdr:col>2</xdr:col>
      <xdr:colOff>142875</xdr:colOff>
      <xdr:row>99</xdr:row>
      <xdr:rowOff>95250</xdr:rowOff>
    </xdr:from>
    <xdr:to>
      <xdr:col>11</xdr:col>
      <xdr:colOff>638175</xdr:colOff>
      <xdr:row>103</xdr:row>
      <xdr:rowOff>57150</xdr:rowOff>
    </xdr:to>
    <xdr:sp>
      <xdr:nvSpPr>
        <xdr:cNvPr id="37" name="Text 275"/>
        <xdr:cNvSpPr txBox="1">
          <a:spLocks noChangeArrowheads="1"/>
        </xdr:cNvSpPr>
      </xdr:nvSpPr>
      <xdr:spPr>
        <a:xfrm>
          <a:off x="381000" y="16773525"/>
          <a:ext cx="7353300" cy="609600"/>
        </a:xfrm>
        <a:prstGeom prst="rect">
          <a:avLst/>
        </a:prstGeom>
        <a:solidFill>
          <a:srgbClr val="FFFFFF"/>
        </a:solidFill>
        <a:ln w="1" cmpd="sng">
          <a:noFill/>
        </a:ln>
      </xdr:spPr>
      <xdr:txBody>
        <a:bodyPr vertOverflow="clip" wrap="square"/>
        <a:p>
          <a:pPr algn="l">
            <a:defRPr/>
          </a:pPr>
          <a:r>
            <a:rPr lang="en-US" cap="none" sz="1200" b="1" i="0" u="none" baseline="0">
              <a:solidFill>
                <a:srgbClr val="000080"/>
              </a:solidFill>
              <a:latin typeface="Arial"/>
              <a:ea typeface="Arial"/>
              <a:cs typeface="Arial"/>
            </a:rPr>
            <a:t>Ein-</a:t>
          </a:r>
          <a:r>
            <a:rPr lang="en-US" cap="none" sz="1200" b="1" i="0" u="none" baseline="0">
              <a:latin typeface="Arial"/>
              <a:ea typeface="Arial"/>
              <a:cs typeface="Arial"/>
            </a:rPr>
            <a:t> oder </a:t>
          </a:r>
          <a:r>
            <a:rPr lang="en-US" cap="none" sz="1200" b="1" i="0" u="none" baseline="0">
              <a:solidFill>
                <a:srgbClr val="000080"/>
              </a:solidFill>
              <a:latin typeface="Arial"/>
              <a:ea typeface="Arial"/>
              <a:cs typeface="Arial"/>
            </a:rPr>
            <a:t>Ausblenden</a:t>
          </a:r>
          <a:r>
            <a:rPr lang="en-US" cap="none" sz="1200" b="1" i="0" u="none" baseline="0">
              <a:latin typeface="Arial"/>
              <a:ea typeface="Arial"/>
              <a:cs typeface="Arial"/>
            </a:rPr>
            <a:t> von </a:t>
          </a:r>
          <a:r>
            <a:rPr lang="en-US" cap="none" sz="1200" b="1" i="0" u="none" baseline="0">
              <a:solidFill>
                <a:srgbClr val="000080"/>
              </a:solidFill>
              <a:latin typeface="Arial"/>
              <a:ea typeface="Arial"/>
              <a:cs typeface="Arial"/>
            </a:rPr>
            <a:t>Gitternetzlinien</a:t>
          </a:r>
          <a:r>
            <a:rPr lang="en-US" cap="none" sz="1200" b="0" i="0" u="none" baseline="0">
              <a:latin typeface="Arial"/>
              <a:ea typeface="Arial"/>
              <a:cs typeface="Arial"/>
            </a:rPr>
            <a:t>
Um die Gitternetzlinien anzuzeigen, aktivieren Sie das Kontrollkästchen Gitternetzlinien, </a:t>
          </a:r>
          <a:r>
            <a:rPr lang="en-US" cap="none" sz="1200" b="0" i="0" u="none" baseline="0">
              <a:solidFill>
                <a:srgbClr val="FF0000"/>
              </a:solidFill>
              <a:latin typeface="Arial"/>
              <a:ea typeface="Arial"/>
              <a:cs typeface="Arial"/>
            </a:rPr>
            <a:t>(Menü Extras, Optionen)</a:t>
          </a:r>
          <a:r>
            <a:rPr lang="en-US" cap="none" sz="1200" b="0" i="0" u="none" baseline="0">
              <a:latin typeface="Arial"/>
              <a:ea typeface="Arial"/>
              <a:cs typeface="Arial"/>
            </a:rPr>
            <a:t>. Um die Gitternetzlinien auszublenden, deaktivieren Sie das Kontrollkästchen.</a:t>
          </a:r>
        </a:p>
      </xdr:txBody>
    </xdr:sp>
    <xdr:clientData/>
  </xdr:twoCellAnchor>
  <xdr:twoCellAnchor>
    <xdr:from>
      <xdr:col>2</xdr:col>
      <xdr:colOff>161925</xdr:colOff>
      <xdr:row>87</xdr:row>
      <xdr:rowOff>76200</xdr:rowOff>
    </xdr:from>
    <xdr:to>
      <xdr:col>11</xdr:col>
      <xdr:colOff>685800</xdr:colOff>
      <xdr:row>94</xdr:row>
      <xdr:rowOff>95250</xdr:rowOff>
    </xdr:to>
    <xdr:sp>
      <xdr:nvSpPr>
        <xdr:cNvPr id="38" name="Text 277"/>
        <xdr:cNvSpPr txBox="1">
          <a:spLocks noChangeArrowheads="1"/>
        </xdr:cNvSpPr>
      </xdr:nvSpPr>
      <xdr:spPr>
        <a:xfrm>
          <a:off x="400050" y="15201900"/>
          <a:ext cx="7381875" cy="1152525"/>
        </a:xfrm>
        <a:prstGeom prst="rect">
          <a:avLst/>
        </a:prstGeom>
        <a:solidFill>
          <a:srgbClr val="FFFFFF"/>
        </a:solidFill>
        <a:ln w="1" cmpd="sng">
          <a:noFill/>
        </a:ln>
      </xdr:spPr>
      <xdr:txBody>
        <a:bodyPr vertOverflow="clip" wrap="square"/>
        <a:p>
          <a:pPr algn="l">
            <a:defRPr/>
          </a:pPr>
          <a:r>
            <a:rPr lang="en-US" cap="none" sz="1200" b="1" i="0" u="none" baseline="0">
              <a:solidFill>
                <a:srgbClr val="000080"/>
              </a:solidFill>
              <a:latin typeface="Arial"/>
              <a:ea typeface="Arial"/>
              <a:cs typeface="Arial"/>
            </a:rPr>
            <a:t>Grösse des Ausdrucks anpassen</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Für den korrekten Seitenumbruch ist je nach Drucker und Druckerkonfiguration eine individuelle Anpassung erforderlich. Wechseln Sie hierzu in die Seitenansicht des zu druckenden Dokuments und wählen Sie die </a:t>
          </a:r>
          <a:r>
            <a:rPr lang="en-US" cap="none" sz="1200" b="0" i="0" u="none" baseline="0">
              <a:solidFill>
                <a:srgbClr val="FF0000"/>
              </a:solidFill>
              <a:latin typeface="Arial"/>
              <a:ea typeface="Arial"/>
              <a:cs typeface="Arial"/>
            </a:rPr>
            <a:t>Option "Layout"</a:t>
          </a:r>
          <a:r>
            <a:rPr lang="en-US" cap="none" sz="1200" b="0" i="0" u="none" baseline="0">
              <a:solidFill>
                <a:srgbClr val="000000"/>
              </a:solidFill>
              <a:latin typeface="Arial"/>
              <a:ea typeface="Arial"/>
              <a:cs typeface="Arial"/>
            </a:rPr>
            <a:t>. Durch die Veränderung des Prozentwerts in der </a:t>
          </a:r>
          <a:r>
            <a:rPr lang="en-US" cap="none" sz="1200" b="0" i="0" u="none" baseline="0">
              <a:solidFill>
                <a:srgbClr val="FF0000"/>
              </a:solidFill>
              <a:latin typeface="Arial"/>
              <a:ea typeface="Arial"/>
              <a:cs typeface="Arial"/>
            </a:rPr>
            <a:t>Auswahl "Skalierung"</a:t>
          </a:r>
          <a:r>
            <a:rPr lang="en-US" cap="none" sz="1200" b="0" i="0" u="none" baseline="0">
              <a:solidFill>
                <a:srgbClr val="000000"/>
              </a:solidFill>
              <a:latin typeface="Arial"/>
              <a:ea typeface="Arial"/>
              <a:cs typeface="Arial"/>
            </a:rPr>
            <a:t> können Sie anschliessend die Grösse des zu druckenden Dokuments an Ihre Druckereinrichtung anpassen.</a:t>
          </a:r>
        </a:p>
      </xdr:txBody>
    </xdr:sp>
    <xdr:clientData/>
  </xdr:twoCellAnchor>
  <xdr:twoCellAnchor>
    <xdr:from>
      <xdr:col>2</xdr:col>
      <xdr:colOff>152400</xdr:colOff>
      <xdr:row>105</xdr:row>
      <xdr:rowOff>0</xdr:rowOff>
    </xdr:from>
    <xdr:to>
      <xdr:col>5</xdr:col>
      <xdr:colOff>238125</xdr:colOff>
      <xdr:row>105</xdr:row>
      <xdr:rowOff>0</xdr:rowOff>
    </xdr:to>
    <xdr:sp>
      <xdr:nvSpPr>
        <xdr:cNvPr id="39" name="Text 278"/>
        <xdr:cNvSpPr txBox="1">
          <a:spLocks noChangeArrowheads="1"/>
        </xdr:cNvSpPr>
      </xdr:nvSpPr>
      <xdr:spPr>
        <a:xfrm>
          <a:off x="390525" y="17564100"/>
          <a:ext cx="2371725" cy="0"/>
        </a:xfrm>
        <a:prstGeom prst="rect">
          <a:avLst/>
        </a:prstGeom>
        <a:solidFill>
          <a:srgbClr val="003366"/>
        </a:solidFill>
        <a:ln w="1" cmpd="sng">
          <a:noFill/>
        </a:ln>
      </xdr:spPr>
      <xdr:txBody>
        <a:bodyPr vertOverflow="clip" wrap="square" anchor="ctr"/>
        <a:p>
          <a:pPr algn="l">
            <a:defRPr/>
          </a:pPr>
          <a:r>
            <a:rPr lang="en-US" cap="none" sz="1000" b="1" i="0" u="none" baseline="0">
              <a:solidFill>
                <a:srgbClr val="FFFFFF"/>
              </a:solidFill>
              <a:latin typeface="Arial"/>
              <a:ea typeface="Arial"/>
              <a:cs typeface="Arial"/>
            </a:rPr>
            <a:t>Zuerst Objektschutz aufheben!</a:t>
          </a:r>
        </a:p>
      </xdr:txBody>
    </xdr:sp>
    <xdr:clientData/>
  </xdr:twoCellAnchor>
  <xdr:twoCellAnchor>
    <xdr:from>
      <xdr:col>2</xdr:col>
      <xdr:colOff>152400</xdr:colOff>
      <xdr:row>77</xdr:row>
      <xdr:rowOff>38100</xdr:rowOff>
    </xdr:from>
    <xdr:to>
      <xdr:col>11</xdr:col>
      <xdr:colOff>676275</xdr:colOff>
      <xdr:row>79</xdr:row>
      <xdr:rowOff>133350</xdr:rowOff>
    </xdr:to>
    <xdr:sp>
      <xdr:nvSpPr>
        <xdr:cNvPr id="40" name="Text 277"/>
        <xdr:cNvSpPr txBox="1">
          <a:spLocks noChangeArrowheads="1"/>
        </xdr:cNvSpPr>
      </xdr:nvSpPr>
      <xdr:spPr>
        <a:xfrm>
          <a:off x="390525" y="13544550"/>
          <a:ext cx="7381875" cy="419100"/>
        </a:xfrm>
        <a:prstGeom prst="rect">
          <a:avLst/>
        </a:prstGeom>
        <a:solidFill>
          <a:srgbClr val="FFFFFF"/>
        </a:solidFill>
        <a:ln w="1" cmpd="sng">
          <a:noFill/>
        </a:ln>
      </xdr:spPr>
      <xdr:txBody>
        <a:bodyPr vertOverflow="clip" wrap="square"/>
        <a:p>
          <a:pPr algn="l">
            <a:defRPr/>
          </a:pPr>
          <a:r>
            <a:rPr lang="en-US" cap="none" sz="1200" b="1" i="0" u="none" baseline="0">
              <a:solidFill>
                <a:srgbClr val="000080"/>
              </a:solidFill>
              <a:latin typeface="Arial"/>
              <a:ea typeface="Arial"/>
              <a:cs typeface="Arial"/>
            </a:rPr>
            <a:t>Seitenansicht </a:t>
          </a:r>
          <a:r>
            <a:rPr lang="en-US" cap="none" sz="1200" b="0" i="0" u="none" baseline="0">
              <a:solidFill>
                <a:srgbClr val="FF0000"/>
              </a:solidFill>
              <a:latin typeface="Arial"/>
              <a:ea typeface="Arial"/>
              <a:cs typeface="Arial"/>
            </a:rPr>
            <a:t>(Menü "Datei")</a:t>
          </a:r>
          <a:r>
            <a:rPr lang="en-US" cap="none" sz="1200" b="1" i="0" u="none" baseline="0">
              <a:solidFill>
                <a:srgbClr val="000080"/>
              </a:solidFill>
              <a:latin typeface="Arial"/>
              <a:ea typeface="Arial"/>
              <a:cs typeface="Arial"/>
            </a:rPr>
            <a:t>
</a:t>
          </a:r>
          <a:r>
            <a:rPr lang="en-US" cap="none" sz="1200" b="0" i="0" u="none" baseline="0">
              <a:solidFill>
                <a:srgbClr val="000000"/>
              </a:solidFill>
              <a:latin typeface="Arial"/>
              <a:ea typeface="Arial"/>
              <a:cs typeface="Arial"/>
            </a:rPr>
            <a:t>Zeigt jede Seite so an, wie sie im Druck erscheinen wird.</a:t>
          </a:r>
        </a:p>
      </xdr:txBody>
    </xdr:sp>
    <xdr:clientData/>
  </xdr:twoCellAnchor>
  <xdr:twoCellAnchor>
    <xdr:from>
      <xdr:col>2</xdr:col>
      <xdr:colOff>161925</xdr:colOff>
      <xdr:row>80</xdr:row>
      <xdr:rowOff>28575</xdr:rowOff>
    </xdr:from>
    <xdr:to>
      <xdr:col>11</xdr:col>
      <xdr:colOff>685800</xdr:colOff>
      <xdr:row>82</xdr:row>
      <xdr:rowOff>142875</xdr:rowOff>
    </xdr:to>
    <xdr:sp>
      <xdr:nvSpPr>
        <xdr:cNvPr id="41" name="Text 277"/>
        <xdr:cNvSpPr txBox="1">
          <a:spLocks noChangeArrowheads="1"/>
        </xdr:cNvSpPr>
      </xdr:nvSpPr>
      <xdr:spPr>
        <a:xfrm>
          <a:off x="400050" y="14020800"/>
          <a:ext cx="7381875" cy="438150"/>
        </a:xfrm>
        <a:prstGeom prst="rect">
          <a:avLst/>
        </a:prstGeom>
        <a:solidFill>
          <a:srgbClr val="FFFFFF"/>
        </a:solidFill>
        <a:ln w="1" cmpd="sng">
          <a:noFill/>
        </a:ln>
      </xdr:spPr>
      <xdr:txBody>
        <a:bodyPr vertOverflow="clip" wrap="square"/>
        <a:p>
          <a:pPr algn="l">
            <a:defRPr/>
          </a:pPr>
          <a:r>
            <a:rPr lang="en-US" cap="none" sz="1200" b="1" i="0" u="none" baseline="0">
              <a:solidFill>
                <a:srgbClr val="000080"/>
              </a:solidFill>
              <a:latin typeface="Arial"/>
              <a:ea typeface="Arial"/>
              <a:cs typeface="Arial"/>
            </a:rPr>
            <a:t>Druckbereich aufheben</a:t>
          </a:r>
          <a:r>
            <a:rPr lang="en-US" cap="none" sz="1200" b="0" i="0" u="none" baseline="0">
              <a:solidFill>
                <a:srgbClr val="000000"/>
              </a:solidFill>
              <a:latin typeface="Arial"/>
              <a:ea typeface="Arial"/>
              <a:cs typeface="Arial"/>
            </a:rPr>
            <a:t> </a:t>
          </a:r>
          <a:r>
            <a:rPr lang="en-US" cap="none" sz="1200" b="0" i="0" u="none" baseline="0">
              <a:solidFill>
                <a:srgbClr val="FF0000"/>
              </a:solidFill>
              <a:latin typeface="Arial"/>
              <a:ea typeface="Arial"/>
              <a:cs typeface="Arial"/>
            </a:rPr>
            <a:t>(Menü "Datei", Untermenü "Druckbereich")</a:t>
          </a:r>
          <a:r>
            <a:rPr lang="en-US" cap="none" sz="1200" b="0" i="0" u="none" baseline="0">
              <a:solidFill>
                <a:srgbClr val="000000"/>
              </a:solidFill>
              <a:latin typeface="Arial"/>
              <a:ea typeface="Arial"/>
              <a:cs typeface="Arial"/>
            </a:rPr>
            <a:t>
Löscht den Druckbereich aus dem Tabellenblatt.
</a:t>
          </a:r>
        </a:p>
      </xdr:txBody>
    </xdr:sp>
    <xdr:clientData/>
  </xdr:twoCellAnchor>
  <xdr:twoCellAnchor>
    <xdr:from>
      <xdr:col>2</xdr:col>
      <xdr:colOff>161925</xdr:colOff>
      <xdr:row>83</xdr:row>
      <xdr:rowOff>47625</xdr:rowOff>
    </xdr:from>
    <xdr:to>
      <xdr:col>11</xdr:col>
      <xdr:colOff>685800</xdr:colOff>
      <xdr:row>87</xdr:row>
      <xdr:rowOff>19050</xdr:rowOff>
    </xdr:to>
    <xdr:sp>
      <xdr:nvSpPr>
        <xdr:cNvPr id="42" name="Text 277"/>
        <xdr:cNvSpPr txBox="1">
          <a:spLocks noChangeArrowheads="1"/>
        </xdr:cNvSpPr>
      </xdr:nvSpPr>
      <xdr:spPr>
        <a:xfrm>
          <a:off x="400050" y="14525625"/>
          <a:ext cx="7381875" cy="619125"/>
        </a:xfrm>
        <a:prstGeom prst="rect">
          <a:avLst/>
        </a:prstGeom>
        <a:solidFill>
          <a:srgbClr val="FFFFFF"/>
        </a:solidFill>
        <a:ln w="1" cmpd="sng">
          <a:noFill/>
        </a:ln>
      </xdr:spPr>
      <xdr:txBody>
        <a:bodyPr vertOverflow="clip" wrap="square"/>
        <a:p>
          <a:pPr algn="l">
            <a:defRPr/>
          </a:pPr>
          <a:r>
            <a:rPr lang="en-US" cap="none" sz="1200" b="1" i="0" u="none" baseline="0">
              <a:solidFill>
                <a:srgbClr val="000080"/>
              </a:solidFill>
              <a:latin typeface="Arial"/>
              <a:ea typeface="Arial"/>
              <a:cs typeface="Arial"/>
            </a:rPr>
            <a:t>Druckbereich neu festlegen</a:t>
          </a:r>
          <a:r>
            <a:rPr lang="en-US" cap="none" sz="1200" b="0" i="0" u="none" baseline="0">
              <a:solidFill>
                <a:srgbClr val="000000"/>
              </a:solidFill>
              <a:latin typeface="Arial"/>
              <a:ea typeface="Arial"/>
              <a:cs typeface="Arial"/>
            </a:rPr>
            <a:t> </a:t>
          </a:r>
          <a:r>
            <a:rPr lang="en-US" cap="none" sz="1200" b="0" i="0" u="none" baseline="0">
              <a:solidFill>
                <a:srgbClr val="FF0000"/>
              </a:solidFill>
              <a:latin typeface="Arial"/>
              <a:ea typeface="Arial"/>
              <a:cs typeface="Arial"/>
            </a:rPr>
            <a:t>(Menü "Datei"</a:t>
          </a:r>
          <a:r>
            <a:rPr lang="en-US" cap="none" sz="1200" b="0" i="0" u="none" baseline="0">
              <a:solidFill>
                <a:srgbClr val="000000"/>
              </a:solidFill>
              <a:latin typeface="Arial"/>
              <a:ea typeface="Arial"/>
              <a:cs typeface="Arial"/>
            </a:rPr>
            <a:t>, </a:t>
          </a:r>
          <a:r>
            <a:rPr lang="en-US" cap="none" sz="1200" b="0" i="0" u="none" baseline="0">
              <a:solidFill>
                <a:srgbClr val="FF0000"/>
              </a:solidFill>
              <a:latin typeface="Arial"/>
              <a:ea typeface="Arial"/>
              <a:cs typeface="Arial"/>
            </a:rPr>
            <a:t>Untermenü "Druckbereich")</a:t>
          </a:r>
          <a:r>
            <a:rPr lang="en-US" cap="none" sz="1200" b="0" i="0" u="none" baseline="0">
              <a:solidFill>
                <a:srgbClr val="000000"/>
              </a:solidFill>
              <a:latin typeface="Arial"/>
              <a:ea typeface="Arial"/>
              <a:cs typeface="Arial"/>
            </a:rPr>
            <a:t>
Markieren Sie die Zellen die Sie drucken möchten. Der markierte Bereich wird als neuer Druckbereich festgelegt. Der Druckbereich ist der einzige Abschnitt des Tabellenblatts, der gedruckt wird.
</a:t>
          </a:r>
        </a:p>
      </xdr:txBody>
    </xdr:sp>
    <xdr:clientData/>
  </xdr:twoCellAnchor>
  <xdr:twoCellAnchor>
    <xdr:from>
      <xdr:col>2</xdr:col>
      <xdr:colOff>0</xdr:colOff>
      <xdr:row>3</xdr:row>
      <xdr:rowOff>9525</xdr:rowOff>
    </xdr:from>
    <xdr:to>
      <xdr:col>12</xdr:col>
      <xdr:colOff>0</xdr:colOff>
      <xdr:row>25</xdr:row>
      <xdr:rowOff>66675</xdr:rowOff>
    </xdr:to>
    <xdr:sp>
      <xdr:nvSpPr>
        <xdr:cNvPr id="43" name="Text 4"/>
        <xdr:cNvSpPr txBox="1">
          <a:spLocks noChangeArrowheads="1"/>
        </xdr:cNvSpPr>
      </xdr:nvSpPr>
      <xdr:spPr>
        <a:xfrm>
          <a:off x="238125" y="1181100"/>
          <a:ext cx="7620000" cy="4438650"/>
        </a:xfrm>
        <a:prstGeom prst="rect">
          <a:avLst/>
        </a:prstGeom>
        <a:solidFill>
          <a:srgbClr val="E3E3E3"/>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15</xdr:row>
      <xdr:rowOff>104775</xdr:rowOff>
    </xdr:from>
    <xdr:to>
      <xdr:col>11</xdr:col>
      <xdr:colOff>647700</xdr:colOff>
      <xdr:row>21</xdr:row>
      <xdr:rowOff>19050</xdr:rowOff>
    </xdr:to>
    <xdr:sp>
      <xdr:nvSpPr>
        <xdr:cNvPr id="44" name="Text 166"/>
        <xdr:cNvSpPr txBox="1">
          <a:spLocks noChangeArrowheads="1"/>
        </xdr:cNvSpPr>
      </xdr:nvSpPr>
      <xdr:spPr>
        <a:xfrm>
          <a:off x="361950" y="3981450"/>
          <a:ext cx="7381875" cy="866775"/>
        </a:xfrm>
        <a:prstGeom prst="rect">
          <a:avLst/>
        </a:prstGeom>
        <a:solidFill>
          <a:srgbClr val="FFFFFF"/>
        </a:solidFill>
        <a:ln w="1" cmpd="sng">
          <a:noFill/>
        </a:ln>
      </xdr:spPr>
      <xdr:txBody>
        <a:bodyPr vertOverflow="clip" wrap="square"/>
        <a:p>
          <a:pPr algn="l">
            <a:defRPr/>
          </a:pPr>
          <a:r>
            <a:rPr lang="en-US" cap="none" sz="1400" b="1" i="0" u="none" baseline="0">
              <a:solidFill>
                <a:srgbClr val="000080"/>
              </a:solidFill>
              <a:latin typeface="Arial"/>
              <a:ea typeface="Arial"/>
              <a:cs typeface="Arial"/>
            </a:rPr>
            <a:t>Ein- </a:t>
          </a:r>
          <a:r>
            <a:rPr lang="en-US" cap="none" sz="1400" b="1" i="0" u="none" baseline="0">
              <a:latin typeface="Arial"/>
              <a:ea typeface="Arial"/>
              <a:cs typeface="Arial"/>
            </a:rPr>
            <a:t>oder</a:t>
          </a:r>
          <a:r>
            <a:rPr lang="en-US" cap="none" sz="1400" b="1" i="0" u="none" baseline="0">
              <a:solidFill>
                <a:srgbClr val="000080"/>
              </a:solidFill>
              <a:latin typeface="Arial"/>
              <a:ea typeface="Arial"/>
              <a:cs typeface="Arial"/>
            </a:rPr>
            <a:t> Ausblenden </a:t>
          </a:r>
          <a:r>
            <a:rPr lang="en-US" cap="none" sz="1400" b="1" i="0" u="none" baseline="0">
              <a:latin typeface="Arial"/>
              <a:ea typeface="Arial"/>
              <a:cs typeface="Arial"/>
            </a:rPr>
            <a:t>des</a:t>
          </a:r>
          <a:r>
            <a:rPr lang="en-US" cap="none" sz="1400" b="1" i="0" u="none" baseline="0">
              <a:solidFill>
                <a:srgbClr val="000080"/>
              </a:solidFill>
              <a:latin typeface="Arial"/>
              <a:ea typeface="Arial"/>
              <a:cs typeface="Arial"/>
            </a:rPr>
            <a:t> Blattregisters </a:t>
          </a:r>
          <a:r>
            <a:rPr lang="en-US" cap="none" sz="1200" b="1" i="0" u="none" baseline="0">
              <a:latin typeface="Arial"/>
              <a:ea typeface="Arial"/>
              <a:cs typeface="Arial"/>
            </a:rPr>
            <a:t>
</a:t>
          </a:r>
          <a:r>
            <a:rPr lang="en-US" cap="none" sz="1200" b="0" i="0" u="none" baseline="0">
              <a:latin typeface="Arial"/>
              <a:ea typeface="Arial"/>
              <a:cs typeface="Arial"/>
            </a:rPr>
            <a:t>Um das Blattregister anzuzeigen, aktivieren Sie das Kontrollkästchen "Arbeitsmappen-Register" 
</a:t>
          </a:r>
          <a:r>
            <a:rPr lang="en-US" cap="none" sz="1200" b="0" i="0" u="none" baseline="0">
              <a:solidFill>
                <a:srgbClr val="FF0000"/>
              </a:solidFill>
              <a:latin typeface="Arial"/>
              <a:ea typeface="Arial"/>
              <a:cs typeface="Arial"/>
            </a:rPr>
            <a:t>(Menü Extras, Optionen, Ansicht, Fensteroptionen)</a:t>
          </a:r>
          <a:r>
            <a:rPr lang="en-US" cap="none" sz="1200" b="0" i="0" u="none" baseline="0">
              <a:latin typeface="Arial"/>
              <a:ea typeface="Arial"/>
              <a:cs typeface="Arial"/>
            </a:rPr>
            <a:t>. Um das Blattregister auszublenden, 
deaktivieren Sie das Kontrollkästchen.</a:t>
          </a:r>
        </a:p>
      </xdr:txBody>
    </xdr:sp>
    <xdr:clientData/>
  </xdr:twoCellAnchor>
  <xdr:twoCellAnchor>
    <xdr:from>
      <xdr:col>2</xdr:col>
      <xdr:colOff>114300</xdr:colOff>
      <xdr:row>9</xdr:row>
      <xdr:rowOff>0</xdr:rowOff>
    </xdr:from>
    <xdr:to>
      <xdr:col>11</xdr:col>
      <xdr:colOff>638175</xdr:colOff>
      <xdr:row>11</xdr:row>
      <xdr:rowOff>114300</xdr:rowOff>
    </xdr:to>
    <xdr:sp>
      <xdr:nvSpPr>
        <xdr:cNvPr id="45" name="Text 165"/>
        <xdr:cNvSpPr txBox="1">
          <a:spLocks noChangeArrowheads="1"/>
        </xdr:cNvSpPr>
      </xdr:nvSpPr>
      <xdr:spPr>
        <a:xfrm>
          <a:off x="352425" y="2314575"/>
          <a:ext cx="7381875" cy="685800"/>
        </a:xfrm>
        <a:prstGeom prst="rect">
          <a:avLst/>
        </a:prstGeom>
        <a:solidFill>
          <a:srgbClr val="FFFFFF"/>
        </a:solidFill>
        <a:ln w="1" cmpd="sng">
          <a:noFill/>
        </a:ln>
      </xdr:spPr>
      <xdr:txBody>
        <a:bodyPr vertOverflow="clip" wrap="square"/>
        <a:p>
          <a:pPr algn="l">
            <a:defRPr/>
          </a:pPr>
          <a:r>
            <a:rPr lang="en-US" cap="none" sz="1400" b="1" i="0" u="none" baseline="0">
              <a:solidFill>
                <a:srgbClr val="000080"/>
              </a:solidFill>
              <a:latin typeface="Arial"/>
              <a:ea typeface="Arial"/>
              <a:cs typeface="Arial"/>
            </a:rPr>
            <a:t>Objektschutz aufheben!</a:t>
          </a:r>
          <a:r>
            <a:rPr lang="en-US" cap="none" sz="1200" b="1" i="0" u="none" baseline="0">
              <a:latin typeface="Arial"/>
              <a:ea typeface="Arial"/>
              <a:cs typeface="Arial"/>
            </a:rPr>
            <a:t>
</a:t>
          </a:r>
          <a:r>
            <a:rPr lang="en-US" cap="none" sz="1200" b="0" i="0" u="none" baseline="0">
              <a:latin typeface="Arial"/>
              <a:ea typeface="Arial"/>
              <a:cs typeface="Arial"/>
            </a:rPr>
            <a:t>Um den Schutz aufzuheben, zeigen Sie auf Dokument "Schutz"  </a:t>
          </a:r>
          <a:r>
            <a:rPr lang="en-US" cap="none" sz="1200" b="0" i="0" u="none" baseline="0">
              <a:solidFill>
                <a:srgbClr val="FF0000"/>
              </a:solidFill>
              <a:latin typeface="Arial"/>
              <a:ea typeface="Arial"/>
              <a:cs typeface="Arial"/>
            </a:rPr>
            <a:t>(Menü "Extras")</a:t>
          </a:r>
          <a:r>
            <a:rPr lang="en-US" cap="none" sz="1200" b="0" i="0" u="none" baseline="0">
              <a:latin typeface="Arial"/>
              <a:ea typeface="Arial"/>
              <a:cs typeface="Arial"/>
            </a:rPr>
            <a:t>, und klicken dann auf Blattschutz aufheben. (Beim Schützen des Blatts wurde kein Kennwort zugewiesen).</a:t>
          </a:r>
          <a:r>
            <a:rPr lang="en-US" cap="none" sz="1000" b="1" i="0" u="none" baseline="0">
              <a:latin typeface="Arial"/>
              <a:ea typeface="Arial"/>
              <a:cs typeface="Arial"/>
            </a:rPr>
            <a:t/>
          </a:r>
        </a:p>
      </xdr:txBody>
    </xdr:sp>
    <xdr:clientData/>
  </xdr:twoCellAnchor>
  <xdr:twoCellAnchor>
    <xdr:from>
      <xdr:col>2</xdr:col>
      <xdr:colOff>114300</xdr:colOff>
      <xdr:row>3</xdr:row>
      <xdr:rowOff>47625</xdr:rowOff>
    </xdr:from>
    <xdr:to>
      <xdr:col>11</xdr:col>
      <xdr:colOff>638175</xdr:colOff>
      <xdr:row>8</xdr:row>
      <xdr:rowOff>238125</xdr:rowOff>
    </xdr:to>
    <xdr:sp>
      <xdr:nvSpPr>
        <xdr:cNvPr id="46" name="Text 167"/>
        <xdr:cNvSpPr txBox="1">
          <a:spLocks noChangeArrowheads="1"/>
        </xdr:cNvSpPr>
      </xdr:nvSpPr>
      <xdr:spPr>
        <a:xfrm>
          <a:off x="352425" y="1219200"/>
          <a:ext cx="7381875" cy="1047750"/>
        </a:xfrm>
        <a:prstGeom prst="rect">
          <a:avLst/>
        </a:prstGeom>
        <a:solidFill>
          <a:srgbClr val="FFFFFF"/>
        </a:solidFill>
        <a:ln w="1" cmpd="sng">
          <a:noFill/>
        </a:ln>
      </xdr:spPr>
      <xdr:txBody>
        <a:bodyPr vertOverflow="clip" wrap="square"/>
        <a:p>
          <a:pPr algn="l">
            <a:defRPr/>
          </a:pPr>
          <a:r>
            <a:rPr lang="en-US" cap="none" sz="1400" b="1" i="0" u="none" baseline="0">
              <a:solidFill>
                <a:srgbClr val="000080"/>
              </a:solidFill>
              <a:latin typeface="Arial"/>
              <a:ea typeface="Arial"/>
              <a:cs typeface="Arial"/>
            </a:rPr>
            <a:t>Anpassen </a:t>
          </a:r>
          <a:r>
            <a:rPr lang="en-US" cap="none" sz="1400" b="1" i="0" u="none" baseline="0">
              <a:latin typeface="Arial"/>
              <a:ea typeface="Arial"/>
              <a:cs typeface="Arial"/>
            </a:rPr>
            <a:t>der</a:t>
          </a:r>
          <a:r>
            <a:rPr lang="en-US" cap="none" sz="1400" b="1" i="0" u="none" baseline="0">
              <a:solidFill>
                <a:srgbClr val="FF0000"/>
              </a:solidFill>
              <a:latin typeface="Arial"/>
              <a:ea typeface="Arial"/>
              <a:cs typeface="Arial"/>
            </a:rPr>
            <a:t> redmark.de</a:t>
          </a:r>
          <a:r>
            <a:rPr lang="en-US" cap="none" sz="1400" b="1" i="0" u="none" baseline="0">
              <a:solidFill>
                <a:srgbClr val="000080"/>
              </a:solidFill>
              <a:latin typeface="Arial"/>
              <a:ea typeface="Arial"/>
              <a:cs typeface="Arial"/>
            </a:rPr>
            <a:t> Arbeitshilfen.</a:t>
          </a:r>
          <a:r>
            <a:rPr lang="en-US" cap="none" sz="1200" b="1" i="0" u="none" baseline="0">
              <a:latin typeface="Arial"/>
              <a:ea typeface="Arial"/>
              <a:cs typeface="Arial"/>
            </a:rPr>
            <a:t>
</a:t>
          </a:r>
          <a:r>
            <a:rPr lang="en-US" cap="none" sz="1200" b="0" i="0" u="none" baseline="0">
              <a:latin typeface="Arial"/>
              <a:ea typeface="Arial"/>
              <a:cs typeface="Arial"/>
            </a:rPr>
            <a:t>Um Textfelder und Grafikobjekte vor dem Löschen, Verschieben etc. zu schützen, wurde den Arbeitshilfen ein </a:t>
          </a:r>
          <a:r>
            <a:rPr lang="en-US" cap="none" sz="1200" b="1" i="0" u="none" baseline="0">
              <a:latin typeface="Arial"/>
              <a:ea typeface="Arial"/>
              <a:cs typeface="Arial"/>
            </a:rPr>
            <a:t>Objektschutz</a:t>
          </a:r>
          <a:r>
            <a:rPr lang="en-US" cap="none" sz="1200" b="0" i="0" u="none" baseline="0">
              <a:latin typeface="Arial"/>
              <a:ea typeface="Arial"/>
              <a:cs typeface="Arial"/>
            </a:rPr>
            <a:t> zugewiesen. Die von</a:t>
          </a:r>
          <a:r>
            <a:rPr lang="en-US" cap="none" sz="1200" b="0" i="0" u="none" baseline="0">
              <a:solidFill>
                <a:srgbClr val="FF0000"/>
              </a:solidFill>
              <a:latin typeface="Arial"/>
              <a:ea typeface="Arial"/>
              <a:cs typeface="Arial"/>
            </a:rPr>
            <a:t> </a:t>
          </a:r>
          <a:r>
            <a:rPr lang="en-US" cap="none" sz="1200" b="1" i="0" u="none" baseline="0">
              <a:solidFill>
                <a:srgbClr val="FF0000"/>
              </a:solidFill>
              <a:latin typeface="Arial"/>
              <a:ea typeface="Arial"/>
              <a:cs typeface="Arial"/>
            </a:rPr>
            <a:t>redmark.de</a:t>
          </a:r>
          <a:r>
            <a:rPr lang="en-US" cap="none" sz="1200" b="0" i="0" u="none" baseline="0">
              <a:solidFill>
                <a:srgbClr val="FF0000"/>
              </a:solidFill>
              <a:latin typeface="Arial"/>
              <a:ea typeface="Arial"/>
              <a:cs typeface="Arial"/>
            </a:rPr>
            <a:t> </a:t>
          </a:r>
          <a:r>
            <a:rPr lang="en-US" cap="none" sz="1200" b="0" i="0" u="none" baseline="0">
              <a:latin typeface="Arial"/>
              <a:ea typeface="Arial"/>
              <a:cs typeface="Arial"/>
            </a:rPr>
            <a:t>vorgegebenen Inhalte der </a:t>
          </a:r>
          <a:r>
            <a:rPr lang="en-US" cap="none" sz="1200" b="1" i="0" u="none" baseline="0">
              <a:latin typeface="Arial"/>
              <a:ea typeface="Arial"/>
              <a:cs typeface="Arial"/>
            </a:rPr>
            <a:t>Zellen </a:t>
          </a:r>
          <a:r>
            <a:rPr lang="en-US" cap="none" sz="1200" b="0" i="0" u="none" baseline="0">
              <a:latin typeface="Arial"/>
              <a:ea typeface="Arial"/>
              <a:cs typeface="Arial"/>
            </a:rPr>
            <a:t>und </a:t>
          </a:r>
          <a:r>
            <a:rPr lang="en-US" cap="none" sz="1200" b="1" i="0" u="none" baseline="0">
              <a:latin typeface="Arial"/>
              <a:ea typeface="Arial"/>
              <a:cs typeface="Arial"/>
            </a:rPr>
            <a:t>Textfelder </a:t>
          </a:r>
          <a:r>
            <a:rPr lang="en-US" cap="none" sz="1200" b="0" i="0" u="none" baseline="0">
              <a:latin typeface="Arial"/>
              <a:ea typeface="Arial"/>
              <a:cs typeface="Arial"/>
            </a:rPr>
            <a:t>sowie die </a:t>
          </a:r>
          <a:r>
            <a:rPr lang="en-US" cap="none" sz="1200" b="1" i="0" u="none" baseline="0">
              <a:latin typeface="Arial"/>
              <a:ea typeface="Arial"/>
              <a:cs typeface="Arial"/>
            </a:rPr>
            <a:t>Formatierungen </a:t>
          </a:r>
          <a:r>
            <a:rPr lang="en-US" cap="none" sz="1200" b="0" i="0" u="none" baseline="0">
              <a:latin typeface="Arial"/>
              <a:ea typeface="Arial"/>
              <a:cs typeface="Arial"/>
            </a:rPr>
            <a:t>können jedoch</a:t>
          </a:r>
          <a:r>
            <a:rPr lang="en-US" cap="none" sz="1200" b="1" i="0" u="none" baseline="0">
              <a:latin typeface="Arial"/>
              <a:ea typeface="Arial"/>
              <a:cs typeface="Arial"/>
            </a:rPr>
            <a:t> </a:t>
          </a:r>
          <a:r>
            <a:rPr lang="en-US" cap="none" sz="1200" b="0" i="0" u="none" baseline="0">
              <a:latin typeface="Arial"/>
              <a:ea typeface="Arial"/>
              <a:cs typeface="Arial"/>
            </a:rPr>
            <a:t>individuell</a:t>
          </a:r>
          <a:r>
            <a:rPr lang="en-US" cap="none" sz="1200" b="1" i="0" u="none" baseline="0">
              <a:latin typeface="Arial"/>
              <a:ea typeface="Arial"/>
              <a:cs typeface="Arial"/>
            </a:rPr>
            <a:t> </a:t>
          </a:r>
          <a:r>
            <a:rPr lang="en-US" cap="none" sz="1200" b="0" i="0" u="none" baseline="0">
              <a:latin typeface="Arial"/>
              <a:ea typeface="Arial"/>
              <a:cs typeface="Arial"/>
            </a:rPr>
            <a:t>mit Ihren betriebsspezifischen Begriffen überschrieben oder </a:t>
          </a:r>
          <a:r>
            <a:rPr lang="en-US" cap="none" sz="1200" b="0" i="0" u="none" baseline="0">
              <a:latin typeface="Arial"/>
              <a:ea typeface="Arial"/>
              <a:cs typeface="Arial"/>
            </a:rPr>
            <a:t>angepasst werden und sind vom Objektschutz nicht beeinträchtigt</a:t>
          </a:r>
          <a:r>
            <a:rPr lang="en-US" cap="none" sz="1200" b="1" i="0" u="none" baseline="0">
              <a:latin typeface="Arial"/>
              <a:ea typeface="Arial"/>
              <a:cs typeface="Arial"/>
            </a:rPr>
            <a:t>.</a:t>
          </a:r>
          <a:r>
            <a:rPr lang="en-US" cap="none" sz="1000" b="1" i="0" u="none" baseline="0">
              <a:latin typeface="Arial"/>
              <a:ea typeface="Arial"/>
              <a:cs typeface="Arial"/>
            </a:rPr>
            <a:t/>
          </a:r>
        </a:p>
      </xdr:txBody>
    </xdr:sp>
    <xdr:clientData/>
  </xdr:twoCellAnchor>
  <xdr:twoCellAnchor>
    <xdr:from>
      <xdr:col>2</xdr:col>
      <xdr:colOff>123825</xdr:colOff>
      <xdr:row>21</xdr:row>
      <xdr:rowOff>76200</xdr:rowOff>
    </xdr:from>
    <xdr:to>
      <xdr:col>11</xdr:col>
      <xdr:colOff>647700</xdr:colOff>
      <xdr:row>25</xdr:row>
      <xdr:rowOff>9525</xdr:rowOff>
    </xdr:to>
    <xdr:sp>
      <xdr:nvSpPr>
        <xdr:cNvPr id="47" name="Text 262"/>
        <xdr:cNvSpPr txBox="1">
          <a:spLocks noChangeArrowheads="1"/>
        </xdr:cNvSpPr>
      </xdr:nvSpPr>
      <xdr:spPr>
        <a:xfrm>
          <a:off x="361950" y="4905375"/>
          <a:ext cx="7381875" cy="657225"/>
        </a:xfrm>
        <a:prstGeom prst="rect">
          <a:avLst/>
        </a:prstGeom>
        <a:solidFill>
          <a:srgbClr val="FFFFFF"/>
        </a:solidFill>
        <a:ln w="1" cmpd="sng">
          <a:noFill/>
        </a:ln>
      </xdr:spPr>
      <xdr:txBody>
        <a:bodyPr vertOverflow="clip" wrap="square"/>
        <a:p>
          <a:pPr algn="l">
            <a:defRPr/>
          </a:pPr>
          <a:r>
            <a:rPr lang="en-US" cap="none" sz="1400" b="1" i="0" u="none" baseline="0">
              <a:solidFill>
                <a:srgbClr val="000080"/>
              </a:solidFill>
              <a:latin typeface="Arial"/>
              <a:ea typeface="Arial"/>
              <a:cs typeface="Arial"/>
            </a:rPr>
            <a:t>Öffnen/Aktivieren </a:t>
          </a:r>
          <a:r>
            <a:rPr lang="en-US" cap="none" sz="1400" b="1" i="0" u="none" baseline="0">
              <a:latin typeface="Arial"/>
              <a:ea typeface="Arial"/>
              <a:cs typeface="Arial"/>
            </a:rPr>
            <a:t>der</a:t>
          </a:r>
          <a:r>
            <a:rPr lang="en-US" cap="none" sz="1400" b="1" i="0" u="none" baseline="0">
              <a:solidFill>
                <a:srgbClr val="000080"/>
              </a:solidFill>
              <a:latin typeface="Arial"/>
              <a:ea typeface="Arial"/>
              <a:cs typeface="Arial"/>
            </a:rPr>
            <a:t> Arbeitshilfenblätter</a:t>
          </a:r>
          <a:r>
            <a:rPr lang="en-US" cap="none" sz="1200" b="1" i="0" u="none" baseline="0">
              <a:solidFill>
                <a:srgbClr val="FF0000"/>
              </a:solidFill>
              <a:latin typeface="Arial"/>
              <a:ea typeface="Arial"/>
              <a:cs typeface="Arial"/>
            </a:rPr>
            <a:t>
</a:t>
          </a:r>
          <a:r>
            <a:rPr lang="en-US" cap="none" sz="1200" b="0" i="0" u="none" baseline="0">
              <a:solidFill>
                <a:srgbClr val="000000"/>
              </a:solidFill>
              <a:latin typeface="Arial"/>
              <a:ea typeface="Arial"/>
              <a:cs typeface="Arial"/>
            </a:rPr>
            <a:t>Am unteren Rand eines Arbeitsmappenfensters werden die Blattregister mit den Namen der Blätter angezeigt. Um ein Blatt zu aktivieren, klicken Sie auf das entsprechende Blattregister. </a:t>
          </a:r>
        </a:p>
      </xdr:txBody>
    </xdr:sp>
    <xdr:clientData/>
  </xdr:twoCellAnchor>
  <xdr:twoCellAnchor>
    <xdr:from>
      <xdr:col>2</xdr:col>
      <xdr:colOff>114300</xdr:colOff>
      <xdr:row>11</xdr:row>
      <xdr:rowOff>180975</xdr:rowOff>
    </xdr:from>
    <xdr:to>
      <xdr:col>11</xdr:col>
      <xdr:colOff>638175</xdr:colOff>
      <xdr:row>15</xdr:row>
      <xdr:rowOff>28575</xdr:rowOff>
    </xdr:to>
    <xdr:sp>
      <xdr:nvSpPr>
        <xdr:cNvPr id="48" name="Text 275"/>
        <xdr:cNvSpPr txBox="1">
          <a:spLocks noChangeArrowheads="1"/>
        </xdr:cNvSpPr>
      </xdr:nvSpPr>
      <xdr:spPr>
        <a:xfrm>
          <a:off x="352425" y="3067050"/>
          <a:ext cx="7381875" cy="838200"/>
        </a:xfrm>
        <a:prstGeom prst="rect">
          <a:avLst/>
        </a:prstGeom>
        <a:solidFill>
          <a:srgbClr val="FFFFFF"/>
        </a:solidFill>
        <a:ln w="1" cmpd="sng">
          <a:noFill/>
        </a:ln>
      </xdr:spPr>
      <xdr:txBody>
        <a:bodyPr vertOverflow="clip" wrap="square"/>
        <a:p>
          <a:pPr algn="l">
            <a:defRPr/>
          </a:pPr>
          <a:r>
            <a:rPr lang="en-US" cap="none" sz="1400" b="1" i="0" u="none" baseline="0">
              <a:solidFill>
                <a:srgbClr val="000080"/>
              </a:solidFill>
              <a:latin typeface="Arial"/>
              <a:ea typeface="Arial"/>
              <a:cs typeface="Arial"/>
            </a:rPr>
            <a:t>Ein-</a:t>
          </a:r>
          <a:r>
            <a:rPr lang="en-US" cap="none" sz="1400" b="1" i="0" u="none" baseline="0">
              <a:latin typeface="Arial"/>
              <a:ea typeface="Arial"/>
              <a:cs typeface="Arial"/>
            </a:rPr>
            <a:t> oder </a:t>
          </a:r>
          <a:r>
            <a:rPr lang="en-US" cap="none" sz="1400" b="1" i="0" u="none" baseline="0">
              <a:solidFill>
                <a:srgbClr val="000080"/>
              </a:solidFill>
              <a:latin typeface="Arial"/>
              <a:ea typeface="Arial"/>
              <a:cs typeface="Arial"/>
            </a:rPr>
            <a:t>Ausblenden</a:t>
          </a:r>
          <a:r>
            <a:rPr lang="en-US" cap="none" sz="1400" b="1" i="0" u="none" baseline="0">
              <a:latin typeface="Arial"/>
              <a:ea typeface="Arial"/>
              <a:cs typeface="Arial"/>
            </a:rPr>
            <a:t> der </a:t>
          </a:r>
          <a:r>
            <a:rPr lang="en-US" cap="none" sz="1400" b="1" i="0" u="none" baseline="0">
              <a:solidFill>
                <a:srgbClr val="000080"/>
              </a:solidFill>
              <a:latin typeface="Arial"/>
              <a:ea typeface="Arial"/>
              <a:cs typeface="Arial"/>
            </a:rPr>
            <a:t>Spalten- und Zeilenköpfe</a:t>
          </a:r>
          <a:r>
            <a:rPr lang="en-US" cap="none" sz="1200" b="0" i="0" u="none" baseline="0">
              <a:latin typeface="Arial"/>
              <a:ea typeface="Arial"/>
              <a:cs typeface="Arial"/>
            </a:rPr>
            <a:t>
Um die Zeilen- und Spaltenköpfe anzuzeigen, aktivieren Sie das Kontrollkästchen "Zeilen- und Spaltenköpfe" </a:t>
          </a:r>
          <a:r>
            <a:rPr lang="en-US" cap="none" sz="1200" b="0" i="0" u="none" baseline="0">
              <a:solidFill>
                <a:srgbClr val="FF0000"/>
              </a:solidFill>
              <a:latin typeface="Arial"/>
              <a:ea typeface="Arial"/>
              <a:cs typeface="Arial"/>
            </a:rPr>
            <a:t>(Menü Extras, Optionen, Ansicht, Fensteroptionen)</a:t>
          </a:r>
          <a:r>
            <a:rPr lang="en-US" cap="none" sz="1200" b="0" i="0" u="none" baseline="0">
              <a:latin typeface="Arial"/>
              <a:ea typeface="Arial"/>
              <a:cs typeface="Arial"/>
            </a:rPr>
            <a:t>. Um die Zeilen- und Spaltenköpfe auszublenden, deaktivieren Sie das Kontrollkästchen.</a:t>
          </a:r>
        </a:p>
      </xdr:txBody>
    </xdr:sp>
    <xdr:clientData/>
  </xdr:twoCellAnchor>
  <xdr:twoCellAnchor>
    <xdr:from>
      <xdr:col>4</xdr:col>
      <xdr:colOff>219075</xdr:colOff>
      <xdr:row>0</xdr:row>
      <xdr:rowOff>0</xdr:rowOff>
    </xdr:from>
    <xdr:to>
      <xdr:col>12</xdr:col>
      <xdr:colOff>114300</xdr:colOff>
      <xdr:row>1</xdr:row>
      <xdr:rowOff>0</xdr:rowOff>
    </xdr:to>
    <xdr:grpSp>
      <xdr:nvGrpSpPr>
        <xdr:cNvPr id="49" name="Group 49"/>
        <xdr:cNvGrpSpPr>
          <a:grpSpLocks/>
        </xdr:cNvGrpSpPr>
      </xdr:nvGrpSpPr>
      <xdr:grpSpPr>
        <a:xfrm>
          <a:off x="1981200" y="0"/>
          <a:ext cx="5991225" cy="752475"/>
          <a:chOff x="352" y="0"/>
          <a:chExt cx="629" cy="79"/>
        </a:xfrm>
        <a:solidFill>
          <a:srgbClr val="FFFFFF"/>
        </a:solidFill>
      </xdr:grpSpPr>
      <xdr:pic>
        <xdr:nvPicPr>
          <xdr:cNvPr id="50" name="Picture 50"/>
          <xdr:cNvPicPr preferRelativeResize="1">
            <a:picLocks noChangeAspect="1"/>
          </xdr:cNvPicPr>
        </xdr:nvPicPr>
        <xdr:blipFill>
          <a:blip r:embed="rId1"/>
          <a:stretch>
            <a:fillRect/>
          </a:stretch>
        </xdr:blipFill>
        <xdr:spPr>
          <a:xfrm>
            <a:off x="715" y="7"/>
            <a:ext cx="265" cy="72"/>
          </a:xfrm>
          <a:prstGeom prst="rect">
            <a:avLst/>
          </a:prstGeom>
          <a:noFill/>
          <a:ln w="9525" cmpd="sng">
            <a:noFill/>
          </a:ln>
        </xdr:spPr>
      </xdr:pic>
      <xdr:sp>
        <xdr:nvSpPr>
          <xdr:cNvPr id="51" name="Rectangle 51"/>
          <xdr:cNvSpPr>
            <a:spLocks/>
          </xdr:cNvSpPr>
        </xdr:nvSpPr>
        <xdr:spPr>
          <a:xfrm>
            <a:off x="352" y="0"/>
            <a:ext cx="629" cy="79"/>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1724025</xdr:colOff>
      <xdr:row>0</xdr:row>
      <xdr:rowOff>28575</xdr:rowOff>
    </xdr:from>
    <xdr:to>
      <xdr:col>7</xdr:col>
      <xdr:colOff>9525</xdr:colOff>
      <xdr:row>0</xdr:row>
      <xdr:rowOff>771525</xdr:rowOff>
    </xdr:to>
    <xdr:grpSp>
      <xdr:nvGrpSpPr>
        <xdr:cNvPr id="1" name="Group 3"/>
        <xdr:cNvGrpSpPr>
          <a:grpSpLocks/>
        </xdr:cNvGrpSpPr>
      </xdr:nvGrpSpPr>
      <xdr:grpSpPr>
        <a:xfrm>
          <a:off x="5743575" y="28575"/>
          <a:ext cx="5991225" cy="742950"/>
          <a:chOff x="352" y="0"/>
          <a:chExt cx="629" cy="79"/>
        </a:xfrm>
        <a:solidFill>
          <a:srgbClr val="FFFFFF"/>
        </a:solidFill>
      </xdr:grpSpPr>
      <xdr:pic>
        <xdr:nvPicPr>
          <xdr:cNvPr id="2" name="Picture 4"/>
          <xdr:cNvPicPr preferRelativeResize="1">
            <a:picLocks noChangeAspect="1"/>
          </xdr:cNvPicPr>
        </xdr:nvPicPr>
        <xdr:blipFill>
          <a:blip r:embed="rId1"/>
          <a:stretch>
            <a:fillRect/>
          </a:stretch>
        </xdr:blipFill>
        <xdr:spPr>
          <a:xfrm>
            <a:off x="715" y="7"/>
            <a:ext cx="265" cy="72"/>
          </a:xfrm>
          <a:prstGeom prst="rect">
            <a:avLst/>
          </a:prstGeom>
          <a:noFill/>
          <a:ln w="9525" cmpd="sng">
            <a:noFill/>
          </a:ln>
        </xdr:spPr>
      </xdr:pic>
      <xdr:sp>
        <xdr:nvSpPr>
          <xdr:cNvPr id="3" name="Rectangle 5"/>
          <xdr:cNvSpPr>
            <a:spLocks/>
          </xdr:cNvSpPr>
        </xdr:nvSpPr>
        <xdr:spPr>
          <a:xfrm>
            <a:off x="352" y="0"/>
            <a:ext cx="629" cy="79"/>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17</xdr:row>
      <xdr:rowOff>171450</xdr:rowOff>
    </xdr:from>
    <xdr:to>
      <xdr:col>5</xdr:col>
      <xdr:colOff>1676400</xdr:colOff>
      <xdr:row>20</xdr:row>
      <xdr:rowOff>85725</xdr:rowOff>
    </xdr:to>
    <xdr:grpSp>
      <xdr:nvGrpSpPr>
        <xdr:cNvPr id="1" name="Group 38"/>
        <xdr:cNvGrpSpPr>
          <a:grpSpLocks/>
        </xdr:cNvGrpSpPr>
      </xdr:nvGrpSpPr>
      <xdr:grpSpPr>
        <a:xfrm>
          <a:off x="85725" y="1466850"/>
          <a:ext cx="1590675" cy="657225"/>
          <a:chOff x="-8625" y="-8395"/>
          <a:chExt cx="27054" cy="26180"/>
        </a:xfrm>
        <a:solidFill>
          <a:srgbClr val="FFFFFF"/>
        </a:solidFill>
      </xdr:grpSpPr>
      <xdr:sp>
        <xdr:nvSpPr>
          <xdr:cNvPr id="3" name="Text 37"/>
          <xdr:cNvSpPr txBox="1">
            <a:spLocks noChangeArrowheads="1"/>
          </xdr:cNvSpPr>
        </xdr:nvSpPr>
        <xdr:spPr>
          <a:xfrm>
            <a:off x="-8463" y="-8009"/>
            <a:ext cx="26405" cy="24642"/>
          </a:xfrm>
          <a:prstGeom prst="rect">
            <a:avLst/>
          </a:prstGeom>
          <a:solidFill>
            <a:srgbClr val="000080"/>
          </a:solidFill>
          <a:ln w="1" cmpd="sng">
            <a:noFill/>
          </a:ln>
        </xdr:spPr>
        <xdr:txBody>
          <a:bodyPr vertOverflow="clip" wrap="square"/>
          <a:p>
            <a:pPr algn="ctr">
              <a:defRPr/>
            </a:pPr>
            <a:r>
              <a:rPr lang="en-US" cap="none" sz="1200" b="0" i="0" u="none" baseline="0">
                <a:solidFill>
                  <a:srgbClr val="FFFFFF"/>
                </a:solidFill>
                <a:latin typeface="Arial"/>
                <a:ea typeface="Arial"/>
                <a:cs typeface="Arial"/>
              </a:rPr>
              <a:t>Monat anwählen</a:t>
            </a:r>
          </a:p>
        </xdr:txBody>
      </xdr:sp>
    </xdr:grpSp>
    <xdr:clientData/>
  </xdr:twoCellAnchor>
  <xdr:twoCellAnchor>
    <xdr:from>
      <xdr:col>5</xdr:col>
      <xdr:colOff>104775</xdr:colOff>
      <xdr:row>26</xdr:row>
      <xdr:rowOff>142875</xdr:rowOff>
    </xdr:from>
    <xdr:to>
      <xdr:col>5</xdr:col>
      <xdr:colOff>1657350</xdr:colOff>
      <xdr:row>32</xdr:row>
      <xdr:rowOff>142875</xdr:rowOff>
    </xdr:to>
    <xdr:sp>
      <xdr:nvSpPr>
        <xdr:cNvPr id="4" name="Text 34"/>
        <xdr:cNvSpPr txBox="1">
          <a:spLocks noChangeArrowheads="1"/>
        </xdr:cNvSpPr>
      </xdr:nvSpPr>
      <xdr:spPr>
        <a:xfrm>
          <a:off x="104775" y="3667125"/>
          <a:ext cx="1552575" cy="1485900"/>
        </a:xfrm>
        <a:prstGeom prst="rect">
          <a:avLst/>
        </a:prstGeom>
        <a:solidFill>
          <a:srgbClr val="000080"/>
        </a:solidFill>
        <a:ln w="1" cmpd="sng">
          <a:noFill/>
        </a:ln>
      </xdr:spPr>
      <xdr:txBody>
        <a:bodyPr vertOverflow="clip" wrap="square"/>
        <a:p>
          <a:pPr algn="ctr">
            <a:defRPr/>
          </a:pPr>
          <a:r>
            <a:rPr lang="en-US" cap="none" sz="1200" b="0" i="0" u="none" baseline="0">
              <a:solidFill>
                <a:srgbClr val="FFFFFF"/>
              </a:solidFill>
              <a:latin typeface="Arial"/>
              <a:ea typeface="Arial"/>
              <a:cs typeface="Arial"/>
            </a:rPr>
            <a:t>Notizen* 
(EXCEL Funktion)</a:t>
          </a:r>
        </a:p>
      </xdr:txBody>
    </xdr:sp>
    <xdr:clientData/>
  </xdr:twoCellAnchor>
  <xdr:twoCellAnchor>
    <xdr:from>
      <xdr:col>5</xdr:col>
      <xdr:colOff>104775</xdr:colOff>
      <xdr:row>22</xdr:row>
      <xdr:rowOff>28575</xdr:rowOff>
    </xdr:from>
    <xdr:to>
      <xdr:col>5</xdr:col>
      <xdr:colOff>1657350</xdr:colOff>
      <xdr:row>25</xdr:row>
      <xdr:rowOff>228600</xdr:rowOff>
    </xdr:to>
    <xdr:sp>
      <xdr:nvSpPr>
        <xdr:cNvPr id="5" name="Text 32"/>
        <xdr:cNvSpPr txBox="1">
          <a:spLocks noChangeArrowheads="1"/>
        </xdr:cNvSpPr>
      </xdr:nvSpPr>
      <xdr:spPr>
        <a:xfrm>
          <a:off x="104775" y="2562225"/>
          <a:ext cx="1552575" cy="942975"/>
        </a:xfrm>
        <a:prstGeom prst="rect">
          <a:avLst/>
        </a:prstGeom>
        <a:solidFill>
          <a:srgbClr val="000080"/>
        </a:solidFill>
        <a:ln w="1" cmpd="sng">
          <a:noFill/>
        </a:ln>
      </xdr:spPr>
      <xdr:txBody>
        <a:bodyPr vertOverflow="clip" wrap="square"/>
        <a:p>
          <a:pPr algn="ctr">
            <a:defRPr/>
          </a:pPr>
          <a:r>
            <a:rPr lang="en-US" cap="none" sz="1200" b="0" i="0" u="none" baseline="0">
              <a:solidFill>
                <a:srgbClr val="FFFFFF"/>
              </a:solidFill>
              <a:latin typeface="Arial"/>
              <a:ea typeface="Arial"/>
              <a:cs typeface="Arial"/>
            </a:rPr>
            <a:t>Notizspalten*</a:t>
          </a:r>
        </a:p>
      </xdr:txBody>
    </xdr:sp>
    <xdr:clientData/>
  </xdr:twoCellAnchor>
  <xdr:twoCellAnchor>
    <xdr:from>
      <xdr:col>11</xdr:col>
      <xdr:colOff>0</xdr:colOff>
      <xdr:row>14</xdr:row>
      <xdr:rowOff>0</xdr:rowOff>
    </xdr:from>
    <xdr:to>
      <xdr:col>17</xdr:col>
      <xdr:colOff>0</xdr:colOff>
      <xdr:row>15</xdr:row>
      <xdr:rowOff>0</xdr:rowOff>
    </xdr:to>
    <xdr:sp>
      <xdr:nvSpPr>
        <xdr:cNvPr id="6" name="Text 2"/>
        <xdr:cNvSpPr txBox="1">
          <a:spLocks noChangeArrowheads="1"/>
        </xdr:cNvSpPr>
      </xdr:nvSpPr>
      <xdr:spPr>
        <a:xfrm>
          <a:off x="3819525" y="133350"/>
          <a:ext cx="2543175" cy="819150"/>
        </a:xfrm>
        <a:prstGeom prst="rect">
          <a:avLst/>
        </a:prstGeom>
        <a:solidFill>
          <a:srgbClr val="000000"/>
        </a:solidFill>
        <a:ln w="0" cmpd="sng">
          <a:noFill/>
        </a:ln>
      </xdr:spPr>
      <xdr:txBody>
        <a:bodyPr vertOverflow="clip" wrap="square" anchor="ctr"/>
        <a:p>
          <a:pPr algn="l">
            <a:defRPr/>
          </a:pPr>
          <a:r>
            <a:rPr lang="en-US" cap="none" sz="2000" b="0" i="0" u="none" baseline="0">
              <a:solidFill>
                <a:srgbClr val="FFFFFF"/>
              </a:solidFill>
              <a:latin typeface="Arial"/>
              <a:ea typeface="Arial"/>
              <a:cs typeface="Arial"/>
            </a:rPr>
            <a:t>Jahreskalender</a:t>
          </a:r>
        </a:p>
      </xdr:txBody>
    </xdr:sp>
    <xdr:clientData/>
  </xdr:twoCellAnchor>
  <xdr:twoCellAnchor>
    <xdr:from>
      <xdr:col>2</xdr:col>
      <xdr:colOff>0</xdr:colOff>
      <xdr:row>14</xdr:row>
      <xdr:rowOff>76200</xdr:rowOff>
    </xdr:from>
    <xdr:to>
      <xdr:col>3</xdr:col>
      <xdr:colOff>0</xdr:colOff>
      <xdr:row>39</xdr:row>
      <xdr:rowOff>85725</xdr:rowOff>
    </xdr:to>
    <xdr:sp>
      <xdr:nvSpPr>
        <xdr:cNvPr id="7" name="Text 15"/>
        <xdr:cNvSpPr txBox="1">
          <a:spLocks noChangeArrowheads="1"/>
        </xdr:cNvSpPr>
      </xdr:nvSpPr>
      <xdr:spPr>
        <a:xfrm>
          <a:off x="0" y="209550"/>
          <a:ext cx="0" cy="66198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0" i="0" u="sng" baseline="0">
              <a:latin typeface="Arial"/>
              <a:ea typeface="Arial"/>
              <a:cs typeface="Arial"/>
            </a:rPr>
            <a:t>Sie haben zwei 
Möglichkeiten, Notizen im Kalender anzubringen.</a:t>
          </a:r>
          <a:r>
            <a:rPr lang="en-US" cap="none" sz="1000" b="0" i="0" u="none" baseline="0">
              <a:latin typeface="Arial"/>
              <a:ea typeface="Arial"/>
              <a:cs typeface="Arial"/>
            </a:rPr>
            <a:t>
</a:t>
          </a:r>
          <a:r>
            <a:rPr lang="en-US" cap="none" sz="1200" b="1" i="0" u="sng" baseline="0">
              <a:latin typeface="Arial"/>
              <a:ea typeface="Arial"/>
              <a:cs typeface="Arial"/>
            </a:rPr>
            <a:t>Notizspalten</a:t>
          </a:r>
          <a:r>
            <a:rPr lang="en-US" cap="none" sz="1000" b="0" i="0" u="none" baseline="0">
              <a:latin typeface="Arial"/>
              <a:ea typeface="Arial"/>
              <a:cs typeface="Arial"/>
            </a:rPr>
            <a:t>
Die Funktion </a:t>
          </a:r>
          <a:r>
            <a:rPr lang="en-US" cap="none" sz="1000" b="0" i="0" u="sng" baseline="0">
              <a:latin typeface="Arial"/>
              <a:ea typeface="Arial"/>
              <a:cs typeface="Arial"/>
            </a:rPr>
            <a:t>"</a:t>
          </a:r>
          <a:r>
            <a:rPr lang="en-US" cap="none" sz="1000" b="0" i="0" u="sng" baseline="0">
              <a:solidFill>
                <a:srgbClr val="000000"/>
              </a:solidFill>
              <a:latin typeface="Arial"/>
              <a:ea typeface="Arial"/>
              <a:cs typeface="Arial"/>
            </a:rPr>
            <a:t>Notizspalten EIN"</a:t>
          </a:r>
          <a:r>
            <a:rPr lang="en-US" cap="none" sz="1000" b="0" i="0" u="none" baseline="0">
              <a:solidFill>
                <a:srgbClr val="000000"/>
              </a:solidFill>
              <a:latin typeface="Arial"/>
              <a:ea typeface="Arial"/>
              <a:cs typeface="Arial"/>
            </a:rPr>
            <a:t> </a:t>
          </a:r>
          <a:r>
            <a:rPr lang="en-US" cap="none" sz="1000" b="0" i="0" u="none" baseline="0">
              <a:latin typeface="Arial"/>
              <a:ea typeface="Arial"/>
              <a:cs typeface="Arial"/>
            </a:rPr>
            <a:t> blendet zu jedem Wochentag eine grün unterlegte Notizzeile ein.
Die Notizen bleiben auch nach der der Eingabe </a:t>
          </a:r>
          <a:r>
            <a:rPr lang="en-US" cap="none" sz="1000" b="0" i="0" u="sng" baseline="0">
              <a:latin typeface="Arial"/>
              <a:ea typeface="Arial"/>
              <a:cs typeface="Arial"/>
            </a:rPr>
            <a:t>"Neues Jahr anlegen"</a:t>
          </a:r>
          <a:r>
            <a:rPr lang="en-US" cap="none" sz="1000" b="0" i="0" u="none" baseline="0">
              <a:latin typeface="Arial"/>
              <a:ea typeface="Arial"/>
              <a:cs typeface="Arial"/>
            </a:rPr>
            <a:t>  erhalten,d.h. jährlich wiederkehrende Anlässe müssen nur einmal eingegeben werden.
Die Einträge sind manuell zu löschen.
</a:t>
          </a:r>
          <a:r>
            <a:rPr lang="en-US" cap="none" sz="1200" b="1" i="0" u="sng" baseline="0">
              <a:latin typeface="Arial"/>
              <a:ea typeface="Arial"/>
              <a:cs typeface="Arial"/>
            </a:rPr>
            <a:t>Notizen* (EXCEL Funktion)</a:t>
          </a:r>
          <a:r>
            <a:rPr lang="en-US" cap="none" sz="1000" b="0" i="0" u="none" baseline="0">
              <a:latin typeface="Arial"/>
              <a:ea typeface="Arial"/>
              <a:cs typeface="Arial"/>
            </a:rPr>
            <a:t>
In der Box </a:t>
          </a:r>
          <a:r>
            <a:rPr lang="en-US" cap="none" sz="1000" b="0" i="0" u="none" baseline="0">
              <a:latin typeface="Arial"/>
              <a:ea typeface="Arial"/>
              <a:cs typeface="Arial"/>
            </a:rPr>
            <a:t>Notizen</a:t>
          </a:r>
          <a:r>
            <a:rPr lang="en-US" cap="none" sz="1000" b="0" i="0" u="none" baseline="0">
              <a:latin typeface="Arial"/>
              <a:ea typeface="Arial"/>
              <a:cs typeface="Arial"/>
            </a:rPr>
            <a:t> befinden sich die die von Excel vorgegebenen Notizfunktionen. 
</a:t>
          </a:r>
          <a:r>
            <a:rPr lang="en-US" cap="none" sz="1000" b="1" i="0" u="none" baseline="0">
              <a:latin typeface="Arial"/>
              <a:ea typeface="Arial"/>
              <a:cs typeface="Arial"/>
            </a:rPr>
            <a:t>1. </a:t>
          </a:r>
          <a:r>
            <a:rPr lang="en-US" cap="none" sz="1000" b="0" i="0" u="none" baseline="0">
              <a:latin typeface="Arial"/>
              <a:ea typeface="Arial"/>
              <a:cs typeface="Arial"/>
            </a:rPr>
            <a:t>Aktivieren sie die Zelle in der eine Notiz angebracht werden muss. 
</a:t>
          </a:r>
          <a:r>
            <a:rPr lang="en-US" cap="none" sz="1000" b="1" i="0" u="none" baseline="0">
              <a:latin typeface="Arial"/>
              <a:ea typeface="Arial"/>
              <a:cs typeface="Arial"/>
            </a:rPr>
            <a:t>2. </a:t>
          </a:r>
          <a:r>
            <a:rPr lang="en-US" cap="none" sz="1000" b="0" i="0" u="none" baseline="0">
              <a:latin typeface="Arial"/>
              <a:ea typeface="Arial"/>
              <a:cs typeface="Arial"/>
            </a:rPr>
            <a:t>Zur Eingabe Ihrer Notiz 
klicken Sie auf den Schalter </a:t>
          </a:r>
          <a:r>
            <a:rPr lang="en-US" cap="none" sz="1000" b="0" i="0" u="sng" baseline="0">
              <a:latin typeface="Arial"/>
              <a:ea typeface="Arial"/>
              <a:cs typeface="Arial"/>
            </a:rPr>
            <a:t>"Neue Notiz"</a:t>
          </a:r>
          <a:r>
            <a:rPr lang="en-US" cap="none" sz="1000" b="0" i="0" u="none" baseline="0">
              <a:latin typeface="Arial"/>
              <a:ea typeface="Arial"/>
              <a:cs typeface="Arial"/>
            </a:rPr>
            <a:t> .
Fahren Sie über den roten Punkt (Zelle oben rechts) mit dem Mauszeiger um die Notiz sichtbar zumachen.
</a:t>
          </a:r>
          <a:r>
            <a:rPr lang="en-US" cap="none" sz="1000" b="1" i="0" u="none" baseline="0">
              <a:latin typeface="Arial"/>
              <a:ea typeface="Arial"/>
              <a:cs typeface="Arial"/>
            </a:rPr>
            <a:t>3. </a:t>
          </a:r>
          <a:r>
            <a:rPr lang="en-US" cap="none" sz="1000" b="0" i="0" u="none" baseline="0">
              <a:latin typeface="Arial"/>
              <a:ea typeface="Arial"/>
              <a:cs typeface="Arial"/>
            </a:rPr>
            <a:t>Um Notizen zu löschen, aktivieren Sie die Zelle in der sich die zu löschende Notiz befindet und klicken Sie auf den Schalter </a:t>
          </a:r>
          <a:r>
            <a:rPr lang="en-US" cap="none" sz="1000" b="0" i="0" u="sng" baseline="0">
              <a:latin typeface="Arial"/>
              <a:ea typeface="Arial"/>
              <a:cs typeface="Arial"/>
            </a:rPr>
            <a:t>"Diese Notiz löschen"</a:t>
          </a:r>
        </a:p>
      </xdr:txBody>
    </xdr:sp>
    <xdr:clientData/>
  </xdr:twoCellAnchor>
  <xdr:oneCellAnchor>
    <xdr:from>
      <xdr:col>65</xdr:col>
      <xdr:colOff>0</xdr:colOff>
      <xdr:row>14</xdr:row>
      <xdr:rowOff>0</xdr:rowOff>
    </xdr:from>
    <xdr:ext cx="1562100" cy="276225"/>
    <xdr:sp>
      <xdr:nvSpPr>
        <xdr:cNvPr id="8" name="Text 25"/>
        <xdr:cNvSpPr txBox="1">
          <a:spLocks noChangeArrowheads="1"/>
        </xdr:cNvSpPr>
      </xdr:nvSpPr>
      <xdr:spPr>
        <a:xfrm>
          <a:off x="27289125" y="133350"/>
          <a:ext cx="1562100" cy="276225"/>
        </a:xfrm>
        <a:prstGeom prst="rect">
          <a:avLst/>
        </a:prstGeom>
        <a:noFill/>
        <a:ln w="9525" cmpd="sng">
          <a:noFill/>
        </a:ln>
      </xdr:spPr>
      <xdr:txBody>
        <a:bodyPr vertOverflow="clip" wrap="square" anchor="ctr"/>
        <a:p>
          <a:pPr algn="l">
            <a:defRPr/>
          </a:pPr>
          <a:r>
            <a:rPr lang="en-US" cap="none" sz="1200" b="1" i="0" u="none" baseline="0">
              <a:solidFill>
                <a:srgbClr val="FFFFFF"/>
              </a:solidFill>
              <a:latin typeface="Arial"/>
              <a:ea typeface="Arial"/>
              <a:cs typeface="Arial"/>
            </a:rPr>
            <a:t/>
          </a:r>
        </a:p>
      </xdr:txBody>
    </xdr:sp>
    <xdr:clientData/>
  </xdr:oneCellAnchor>
  <xdr:twoCellAnchor>
    <xdr:from>
      <xdr:col>5</xdr:col>
      <xdr:colOff>76200</xdr:colOff>
      <xdr:row>33</xdr:row>
      <xdr:rowOff>76200</xdr:rowOff>
    </xdr:from>
    <xdr:to>
      <xdr:col>5</xdr:col>
      <xdr:colOff>1666875</xdr:colOff>
      <xdr:row>34</xdr:row>
      <xdr:rowOff>47625</xdr:rowOff>
    </xdr:to>
    <xdr:sp>
      <xdr:nvSpPr>
        <xdr:cNvPr id="9" name="Text 39"/>
        <xdr:cNvSpPr txBox="1">
          <a:spLocks noChangeArrowheads="1"/>
        </xdr:cNvSpPr>
      </xdr:nvSpPr>
      <xdr:spPr>
        <a:xfrm>
          <a:off x="76200" y="5334000"/>
          <a:ext cx="1590675" cy="219075"/>
        </a:xfrm>
        <a:prstGeom prst="rect">
          <a:avLst/>
        </a:prstGeom>
        <a:solidFill>
          <a:srgbClr val="003300"/>
        </a:solidFill>
        <a:ln w="1" cmpd="sng">
          <a:noFill/>
        </a:ln>
      </xdr:spPr>
      <xdr:txBody>
        <a:bodyPr vertOverflow="clip" wrap="square"/>
        <a:p>
          <a:pPr algn="l">
            <a:defRPr/>
          </a:pPr>
          <a:r>
            <a:rPr lang="en-US" cap="none" sz="1200" b="0" i="0" u="none" baseline="0">
              <a:solidFill>
                <a:srgbClr val="FFFFFF"/>
              </a:solidFill>
              <a:latin typeface="Arial"/>
              <a:ea typeface="Arial"/>
              <a:cs typeface="Arial"/>
            </a:rPr>
            <a:t>*</a:t>
          </a:r>
          <a:r>
            <a:rPr lang="en-US" cap="none" sz="900" b="0" i="0" u="none" baseline="0">
              <a:solidFill>
                <a:srgbClr val="FFFFFF"/>
              </a:solidFill>
              <a:latin typeface="Arial"/>
              <a:ea typeface="Arial"/>
              <a:cs typeface="Arial"/>
            </a:rPr>
            <a:t> siehe Info</a:t>
          </a:r>
        </a:p>
      </xdr:txBody>
    </xdr:sp>
    <xdr:clientData/>
  </xdr:twoCellAnchor>
  <xdr:twoCellAnchor>
    <xdr:from>
      <xdr:col>93</xdr:col>
      <xdr:colOff>495300</xdr:colOff>
      <xdr:row>14</xdr:row>
      <xdr:rowOff>66675</xdr:rowOff>
    </xdr:from>
    <xdr:to>
      <xdr:col>106</xdr:col>
      <xdr:colOff>95250</xdr:colOff>
      <xdr:row>18</xdr:row>
      <xdr:rowOff>114300</xdr:rowOff>
    </xdr:to>
    <xdr:grpSp>
      <xdr:nvGrpSpPr>
        <xdr:cNvPr id="10" name="Group 49"/>
        <xdr:cNvGrpSpPr>
          <a:grpSpLocks/>
        </xdr:cNvGrpSpPr>
      </xdr:nvGrpSpPr>
      <xdr:grpSpPr>
        <a:xfrm>
          <a:off x="46786800" y="200025"/>
          <a:ext cx="9505950" cy="1457325"/>
          <a:chOff x="4912" y="21"/>
          <a:chExt cx="998" cy="153"/>
        </a:xfrm>
        <a:solidFill>
          <a:srgbClr val="FFFFFF"/>
        </a:solidFill>
      </xdr:grpSpPr>
      <xdr:pic>
        <xdr:nvPicPr>
          <xdr:cNvPr id="11" name="Picture 43"/>
          <xdr:cNvPicPr preferRelativeResize="1">
            <a:picLocks noChangeAspect="1"/>
          </xdr:cNvPicPr>
        </xdr:nvPicPr>
        <xdr:blipFill>
          <a:blip r:embed="rId1"/>
          <a:stretch>
            <a:fillRect/>
          </a:stretch>
        </xdr:blipFill>
        <xdr:spPr>
          <a:xfrm>
            <a:off x="4912" y="21"/>
            <a:ext cx="265" cy="72"/>
          </a:xfrm>
          <a:prstGeom prst="rect">
            <a:avLst/>
          </a:prstGeom>
          <a:noFill/>
          <a:ln w="9525" cmpd="sng">
            <a:noFill/>
          </a:ln>
        </xdr:spPr>
      </xdr:pic>
      <xdr:sp>
        <xdr:nvSpPr>
          <xdr:cNvPr id="12" name="Rectangle 44"/>
          <xdr:cNvSpPr>
            <a:spLocks noChangeAspect="1"/>
          </xdr:cNvSpPr>
        </xdr:nvSpPr>
        <xdr:spPr>
          <a:xfrm>
            <a:off x="5281" y="95"/>
            <a:ext cx="629" cy="79"/>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53</xdr:col>
      <xdr:colOff>447675</xdr:colOff>
      <xdr:row>14</xdr:row>
      <xdr:rowOff>47625</xdr:rowOff>
    </xdr:from>
    <xdr:to>
      <xdr:col>66</xdr:col>
      <xdr:colOff>66675</xdr:colOff>
      <xdr:row>14</xdr:row>
      <xdr:rowOff>790575</xdr:rowOff>
    </xdr:to>
    <xdr:grpSp>
      <xdr:nvGrpSpPr>
        <xdr:cNvPr id="13" name="Group 45"/>
        <xdr:cNvGrpSpPr>
          <a:grpSpLocks/>
        </xdr:cNvGrpSpPr>
      </xdr:nvGrpSpPr>
      <xdr:grpSpPr>
        <a:xfrm>
          <a:off x="22412325" y="180975"/>
          <a:ext cx="5991225" cy="742950"/>
          <a:chOff x="352" y="0"/>
          <a:chExt cx="629" cy="79"/>
        </a:xfrm>
        <a:solidFill>
          <a:srgbClr val="FFFFFF"/>
        </a:solidFill>
      </xdr:grpSpPr>
      <xdr:pic>
        <xdr:nvPicPr>
          <xdr:cNvPr id="14" name="Picture 46"/>
          <xdr:cNvPicPr preferRelativeResize="1">
            <a:picLocks noChangeAspect="1"/>
          </xdr:cNvPicPr>
        </xdr:nvPicPr>
        <xdr:blipFill>
          <a:blip r:embed="rId1"/>
          <a:stretch>
            <a:fillRect/>
          </a:stretch>
        </xdr:blipFill>
        <xdr:spPr>
          <a:xfrm>
            <a:off x="715" y="7"/>
            <a:ext cx="265" cy="72"/>
          </a:xfrm>
          <a:prstGeom prst="rect">
            <a:avLst/>
          </a:prstGeom>
          <a:noFill/>
          <a:ln w="9525" cmpd="sng">
            <a:noFill/>
          </a:ln>
        </xdr:spPr>
      </xdr:pic>
      <xdr:sp>
        <xdr:nvSpPr>
          <xdr:cNvPr id="15" name="Rectangle 47"/>
          <xdr:cNvSpPr>
            <a:spLocks/>
          </xdr:cNvSpPr>
        </xdr:nvSpPr>
        <xdr:spPr>
          <a:xfrm>
            <a:off x="352" y="0"/>
            <a:ext cx="629" cy="79"/>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dimension ref="A1:P106"/>
  <sheetViews>
    <sheetView showGridLines="0" showRowColHeaders="0" zoomScale="75" zoomScaleNormal="75" zoomScaleSheetLayoutView="75" workbookViewId="0" topLeftCell="A1">
      <selection activeCell="F3" sqref="F3"/>
    </sheetView>
  </sheetViews>
  <sheetFormatPr defaultColWidth="11.421875" defaultRowHeight="12.75"/>
  <cols>
    <col min="1" max="1" width="1.8515625" style="140" customWidth="1"/>
    <col min="2" max="2" width="1.7109375" style="140" customWidth="1"/>
    <col min="3" max="12" width="11.421875" style="140" customWidth="1"/>
    <col min="13" max="13" width="2.00390625" style="140" customWidth="1"/>
    <col min="14" max="14" width="1.7109375" style="140" customWidth="1"/>
    <col min="15" max="16384" width="11.421875" style="140" customWidth="1"/>
  </cols>
  <sheetData>
    <row r="1" spans="1:14" ht="59.25" customHeight="1" thickBot="1" thickTop="1">
      <c r="A1" s="133"/>
      <c r="B1" s="134"/>
      <c r="C1" s="134"/>
      <c r="D1" s="134"/>
      <c r="E1" s="134"/>
      <c r="F1" s="134"/>
      <c r="G1" s="134"/>
      <c r="H1" s="134"/>
      <c r="I1" s="134"/>
      <c r="J1" s="135"/>
      <c r="K1" s="136" t="s">
        <v>48</v>
      </c>
      <c r="L1" s="137"/>
      <c r="M1" s="138"/>
      <c r="N1" s="139"/>
    </row>
    <row r="2" spans="1:14" ht="7.5" customHeight="1" thickTop="1">
      <c r="A2" s="141"/>
      <c r="B2" s="142"/>
      <c r="C2" s="142"/>
      <c r="D2" s="142"/>
      <c r="E2" s="142"/>
      <c r="F2" s="142"/>
      <c r="G2" s="142"/>
      <c r="H2" s="142"/>
      <c r="I2" s="142"/>
      <c r="J2" s="142"/>
      <c r="K2" s="142"/>
      <c r="L2" s="142"/>
      <c r="M2" s="142"/>
      <c r="N2" s="139"/>
    </row>
    <row r="3" spans="1:16" s="147" customFormat="1" ht="25.5" customHeight="1">
      <c r="A3" s="141"/>
      <c r="B3" s="142"/>
      <c r="C3" s="143" t="s">
        <v>49</v>
      </c>
      <c r="D3" s="144"/>
      <c r="E3" s="144"/>
      <c r="F3" s="144"/>
      <c r="G3" s="144"/>
      <c r="H3" s="144"/>
      <c r="I3" s="144"/>
      <c r="J3" s="144"/>
      <c r="K3" s="144"/>
      <c r="L3" s="145"/>
      <c r="M3" s="146"/>
      <c r="N3" s="139"/>
      <c r="O3" s="140"/>
      <c r="P3" s="140"/>
    </row>
    <row r="4" spans="1:14" ht="12.75">
      <c r="A4" s="141"/>
      <c r="B4" s="142"/>
      <c r="C4" s="142"/>
      <c r="D4" s="142"/>
      <c r="E4" s="142"/>
      <c r="F4" s="142"/>
      <c r="G4" s="142"/>
      <c r="H4" s="142"/>
      <c r="I4" s="142"/>
      <c r="J4" s="142"/>
      <c r="K4" s="142"/>
      <c r="L4" s="142"/>
      <c r="M4" s="142"/>
      <c r="N4" s="139"/>
    </row>
    <row r="5" spans="1:14" ht="12.75">
      <c r="A5" s="141"/>
      <c r="B5" s="142"/>
      <c r="C5" s="142"/>
      <c r="D5" s="142"/>
      <c r="E5" s="142"/>
      <c r="F5" s="142"/>
      <c r="G5" s="142"/>
      <c r="H5" s="142"/>
      <c r="I5" s="142"/>
      <c r="J5" s="142"/>
      <c r="K5" s="142"/>
      <c r="L5" s="142"/>
      <c r="M5" s="142"/>
      <c r="N5" s="139"/>
    </row>
    <row r="6" spans="1:14" ht="12.75">
      <c r="A6" s="141"/>
      <c r="B6" s="142"/>
      <c r="C6" s="142"/>
      <c r="D6" s="142"/>
      <c r="E6" s="142"/>
      <c r="F6" s="142"/>
      <c r="G6" s="142"/>
      <c r="H6" s="142"/>
      <c r="I6" s="142"/>
      <c r="J6" s="142"/>
      <c r="K6" s="142"/>
      <c r="L6" s="142"/>
      <c r="M6" s="142"/>
      <c r="N6" s="139"/>
    </row>
    <row r="7" spans="1:14" ht="12.75">
      <c r="A7" s="141"/>
      <c r="B7" s="142"/>
      <c r="C7" s="142"/>
      <c r="D7" s="142"/>
      <c r="E7" s="142"/>
      <c r="F7" s="142"/>
      <c r="G7" s="142"/>
      <c r="H7" s="142"/>
      <c r="I7" s="142"/>
      <c r="J7" s="142"/>
      <c r="K7" s="142"/>
      <c r="L7" s="142"/>
      <c r="M7" s="142"/>
      <c r="N7" s="139"/>
    </row>
    <row r="8" spans="1:14" ht="16.5" customHeight="1">
      <c r="A8" s="141"/>
      <c r="B8" s="142"/>
      <c r="C8" s="142"/>
      <c r="D8" s="142"/>
      <c r="E8" s="142"/>
      <c r="F8" s="142"/>
      <c r="G8" s="142"/>
      <c r="H8" s="142"/>
      <c r="I8" s="142"/>
      <c r="J8" s="142"/>
      <c r="K8" s="142"/>
      <c r="L8" s="142"/>
      <c r="M8" s="142"/>
      <c r="N8" s="139"/>
    </row>
    <row r="9" spans="1:14" ht="22.5" customHeight="1">
      <c r="A9" s="141"/>
      <c r="B9" s="142"/>
      <c r="C9" s="142"/>
      <c r="D9" s="142"/>
      <c r="E9" s="142"/>
      <c r="F9" s="142"/>
      <c r="G9" s="142"/>
      <c r="H9" s="142"/>
      <c r="I9" s="142"/>
      <c r="J9" s="142"/>
      <c r="K9" s="142"/>
      <c r="L9" s="142"/>
      <c r="M9" s="142"/>
      <c r="N9" s="139"/>
    </row>
    <row r="10" spans="1:14" ht="22.5" customHeight="1">
      <c r="A10" s="141"/>
      <c r="B10" s="142"/>
      <c r="C10" s="142"/>
      <c r="D10" s="142"/>
      <c r="E10" s="142"/>
      <c r="F10" s="142"/>
      <c r="G10" s="142"/>
      <c r="H10" s="142"/>
      <c r="I10" s="142"/>
      <c r="J10" s="142"/>
      <c r="K10" s="142"/>
      <c r="L10" s="142"/>
      <c r="M10" s="142"/>
      <c r="N10" s="139"/>
    </row>
    <row r="11" spans="1:14" ht="22.5" customHeight="1">
      <c r="A11" s="141"/>
      <c r="B11" s="142"/>
      <c r="C11" s="142"/>
      <c r="D11" s="142"/>
      <c r="E11" s="142"/>
      <c r="F11" s="142"/>
      <c r="G11" s="142"/>
      <c r="H11" s="142"/>
      <c r="I11" s="142"/>
      <c r="J11" s="142"/>
      <c r="K11" s="142"/>
      <c r="L11" s="142"/>
      <c r="M11" s="142"/>
      <c r="N11" s="139"/>
    </row>
    <row r="12" spans="1:14" ht="22.5" customHeight="1">
      <c r="A12" s="141"/>
      <c r="B12" s="142"/>
      <c r="C12" s="142"/>
      <c r="D12" s="142"/>
      <c r="E12" s="142"/>
      <c r="F12" s="142"/>
      <c r="G12" s="142"/>
      <c r="H12" s="142"/>
      <c r="I12" s="142"/>
      <c r="J12" s="142"/>
      <c r="K12" s="142"/>
      <c r="L12" s="142"/>
      <c r="M12" s="142"/>
      <c r="N12" s="139"/>
    </row>
    <row r="13" spans="1:14" ht="22.5" customHeight="1">
      <c r="A13" s="141"/>
      <c r="B13" s="142"/>
      <c r="C13" s="142"/>
      <c r="D13" s="142"/>
      <c r="E13" s="142"/>
      <c r="F13" s="142"/>
      <c r="G13" s="142"/>
      <c r="H13" s="142"/>
      <c r="I13" s="142"/>
      <c r="J13" s="142"/>
      <c r="K13" s="142"/>
      <c r="L13" s="142"/>
      <c r="M13" s="142"/>
      <c r="N13" s="139"/>
    </row>
    <row r="14" spans="1:14" ht="16.5" customHeight="1">
      <c r="A14" s="141"/>
      <c r="B14" s="142"/>
      <c r="C14" s="142"/>
      <c r="D14" s="142"/>
      <c r="E14" s="142"/>
      <c r="F14" s="142"/>
      <c r="G14" s="142"/>
      <c r="H14" s="142"/>
      <c r="I14" s="142"/>
      <c r="J14" s="142"/>
      <c r="K14" s="142"/>
      <c r="L14" s="142"/>
      <c r="M14" s="142"/>
      <c r="N14" s="139"/>
    </row>
    <row r="15" spans="1:14" ht="16.5" customHeight="1">
      <c r="A15" s="141"/>
      <c r="B15" s="142"/>
      <c r="C15" s="142"/>
      <c r="D15" s="142"/>
      <c r="E15" s="142"/>
      <c r="F15" s="142"/>
      <c r="G15" s="142"/>
      <c r="H15" s="142"/>
      <c r="I15" s="142"/>
      <c r="J15" s="142"/>
      <c r="K15" s="142"/>
      <c r="L15" s="142"/>
      <c r="M15" s="142"/>
      <c r="N15" s="139"/>
    </row>
    <row r="16" spans="1:14" ht="16.5" customHeight="1">
      <c r="A16" s="141"/>
      <c r="B16" s="142"/>
      <c r="C16" s="142"/>
      <c r="D16" s="142"/>
      <c r="E16" s="142"/>
      <c r="F16" s="142"/>
      <c r="G16" s="142"/>
      <c r="H16" s="142"/>
      <c r="I16" s="142"/>
      <c r="J16" s="142"/>
      <c r="K16" s="142"/>
      <c r="L16" s="142"/>
      <c r="M16" s="142"/>
      <c r="N16" s="139"/>
    </row>
    <row r="17" spans="1:14" ht="14.25" customHeight="1">
      <c r="A17" s="141"/>
      <c r="B17" s="142"/>
      <c r="C17" s="142"/>
      <c r="D17" s="142"/>
      <c r="E17" s="142"/>
      <c r="F17" s="142"/>
      <c r="G17" s="142"/>
      <c r="H17" s="142"/>
      <c r="I17" s="142"/>
      <c r="J17" s="142"/>
      <c r="K17" s="142"/>
      <c r="L17" s="142"/>
      <c r="M17" s="142"/>
      <c r="N17" s="139"/>
    </row>
    <row r="18" spans="1:14" ht="6" customHeight="1">
      <c r="A18" s="141"/>
      <c r="B18" s="142"/>
      <c r="C18" s="142"/>
      <c r="D18" s="142"/>
      <c r="E18" s="142"/>
      <c r="F18" s="142"/>
      <c r="G18" s="142"/>
      <c r="H18" s="142"/>
      <c r="I18" s="142"/>
      <c r="J18" s="142"/>
      <c r="K18" s="142"/>
      <c r="L18" s="142"/>
      <c r="M18" s="142"/>
      <c r="N18" s="139"/>
    </row>
    <row r="19" spans="1:14" ht="12.75">
      <c r="A19" s="141"/>
      <c r="B19" s="142"/>
      <c r="C19" s="142"/>
      <c r="D19" s="142"/>
      <c r="E19" s="142"/>
      <c r="F19" s="142"/>
      <c r="G19" s="142"/>
      <c r="H19" s="142"/>
      <c r="I19" s="142"/>
      <c r="J19" s="142"/>
      <c r="K19" s="142"/>
      <c r="L19" s="142"/>
      <c r="M19" s="142"/>
      <c r="N19" s="139"/>
    </row>
    <row r="20" spans="1:14" ht="12.75">
      <c r="A20" s="141"/>
      <c r="B20" s="142"/>
      <c r="C20" s="142"/>
      <c r="D20" s="142"/>
      <c r="E20" s="142"/>
      <c r="F20" s="142"/>
      <c r="G20" s="142"/>
      <c r="H20" s="142"/>
      <c r="I20" s="142"/>
      <c r="J20" s="142"/>
      <c r="K20" s="142"/>
      <c r="L20" s="142"/>
      <c r="M20" s="142"/>
      <c r="N20" s="139"/>
    </row>
    <row r="21" spans="1:14" ht="12.75">
      <c r="A21" s="141"/>
      <c r="B21" s="142"/>
      <c r="C21" s="142"/>
      <c r="D21" s="142"/>
      <c r="E21" s="142"/>
      <c r="F21" s="142"/>
      <c r="G21" s="142"/>
      <c r="H21" s="142"/>
      <c r="I21" s="142"/>
      <c r="J21" s="142"/>
      <c r="K21" s="142"/>
      <c r="L21" s="142"/>
      <c r="M21" s="142"/>
      <c r="N21" s="139"/>
    </row>
    <row r="22" spans="1:14" ht="12.75">
      <c r="A22" s="141"/>
      <c r="B22" s="142"/>
      <c r="C22" s="142"/>
      <c r="D22" s="142"/>
      <c r="E22" s="142"/>
      <c r="F22" s="142"/>
      <c r="G22" s="142"/>
      <c r="H22" s="142"/>
      <c r="I22" s="142"/>
      <c r="J22" s="142"/>
      <c r="K22" s="142"/>
      <c r="L22" s="142"/>
      <c r="M22" s="142"/>
      <c r="N22" s="139"/>
    </row>
    <row r="23" spans="1:14" ht="12.75">
      <c r="A23" s="141"/>
      <c r="B23" s="142"/>
      <c r="C23" s="142"/>
      <c r="D23" s="142"/>
      <c r="E23" s="142"/>
      <c r="F23" s="142"/>
      <c r="G23" s="142"/>
      <c r="H23" s="142"/>
      <c r="I23" s="142"/>
      <c r="J23" s="142"/>
      <c r="K23" s="142"/>
      <c r="L23" s="142"/>
      <c r="M23" s="142"/>
      <c r="N23" s="139"/>
    </row>
    <row r="24" spans="1:14" ht="12.75">
      <c r="A24" s="141"/>
      <c r="B24" s="142"/>
      <c r="C24" s="142"/>
      <c r="D24" s="142"/>
      <c r="E24" s="142"/>
      <c r="F24" s="142"/>
      <c r="G24" s="142"/>
      <c r="H24" s="142"/>
      <c r="I24" s="142"/>
      <c r="J24" s="142"/>
      <c r="K24" s="142"/>
      <c r="L24" s="142"/>
      <c r="M24" s="142"/>
      <c r="N24" s="139"/>
    </row>
    <row r="25" spans="1:14" ht="18.75" customHeight="1">
      <c r="A25" s="141"/>
      <c r="B25" s="142"/>
      <c r="C25" s="142"/>
      <c r="D25" s="142"/>
      <c r="E25" s="142"/>
      <c r="F25" s="142"/>
      <c r="G25" s="142"/>
      <c r="H25" s="142"/>
      <c r="I25" s="142"/>
      <c r="J25" s="142"/>
      <c r="K25" s="142"/>
      <c r="L25" s="142"/>
      <c r="M25" s="142"/>
      <c r="N25" s="139"/>
    </row>
    <row r="26" spans="1:14" ht="9" customHeight="1">
      <c r="A26" s="141"/>
      <c r="B26" s="142"/>
      <c r="C26" s="142"/>
      <c r="D26" s="142"/>
      <c r="E26" s="142"/>
      <c r="F26" s="142"/>
      <c r="G26" s="142"/>
      <c r="H26" s="142"/>
      <c r="I26" s="142"/>
      <c r="J26" s="142"/>
      <c r="K26" s="142"/>
      <c r="L26" s="142"/>
      <c r="M26" s="142"/>
      <c r="N26" s="139"/>
    </row>
    <row r="27" spans="1:14" ht="12.75">
      <c r="A27" s="141"/>
      <c r="B27" s="142"/>
      <c r="C27" s="142"/>
      <c r="D27" s="142"/>
      <c r="E27" s="142"/>
      <c r="F27" s="142"/>
      <c r="G27" s="142"/>
      <c r="H27" s="142"/>
      <c r="I27" s="142"/>
      <c r="J27" s="142"/>
      <c r="K27" s="142"/>
      <c r="L27" s="142"/>
      <c r="M27" s="142"/>
      <c r="N27" s="139"/>
    </row>
    <row r="28" spans="1:14" ht="12.75">
      <c r="A28" s="141"/>
      <c r="B28" s="142"/>
      <c r="C28" s="142"/>
      <c r="D28" s="142"/>
      <c r="E28" s="142"/>
      <c r="F28" s="142"/>
      <c r="G28" s="142"/>
      <c r="H28" s="142"/>
      <c r="I28" s="142"/>
      <c r="J28" s="142"/>
      <c r="K28" s="142"/>
      <c r="L28" s="142"/>
      <c r="M28" s="142"/>
      <c r="N28" s="139"/>
    </row>
    <row r="29" spans="1:14" ht="12.75">
      <c r="A29" s="141"/>
      <c r="B29" s="142"/>
      <c r="C29" s="142"/>
      <c r="D29" s="142"/>
      <c r="E29" s="142"/>
      <c r="F29" s="142"/>
      <c r="G29" s="142"/>
      <c r="H29" s="142"/>
      <c r="I29" s="142"/>
      <c r="J29" s="142"/>
      <c r="K29" s="142"/>
      <c r="L29" s="142"/>
      <c r="M29" s="142"/>
      <c r="N29" s="139"/>
    </row>
    <row r="30" spans="1:14" ht="12.75">
      <c r="A30" s="141"/>
      <c r="B30" s="142"/>
      <c r="C30" s="142"/>
      <c r="D30" s="142"/>
      <c r="E30" s="142"/>
      <c r="F30" s="142"/>
      <c r="G30" s="142"/>
      <c r="H30" s="142"/>
      <c r="I30" s="142"/>
      <c r="J30" s="142"/>
      <c r="K30" s="142"/>
      <c r="L30" s="142"/>
      <c r="M30" s="142"/>
      <c r="N30" s="139"/>
    </row>
    <row r="31" spans="1:14" ht="12.75">
      <c r="A31" s="141"/>
      <c r="B31" s="142"/>
      <c r="C31" s="142"/>
      <c r="D31" s="142"/>
      <c r="E31" s="142"/>
      <c r="F31" s="142"/>
      <c r="G31" s="142"/>
      <c r="H31" s="142"/>
      <c r="I31" s="142"/>
      <c r="J31" s="142"/>
      <c r="K31" s="142"/>
      <c r="L31" s="142"/>
      <c r="M31" s="142"/>
      <c r="N31" s="139"/>
    </row>
    <row r="32" spans="1:14" ht="16.5" customHeight="1">
      <c r="A32" s="141"/>
      <c r="B32" s="142"/>
      <c r="C32" s="142"/>
      <c r="D32" s="142"/>
      <c r="E32" s="142"/>
      <c r="F32" s="142"/>
      <c r="G32" s="142"/>
      <c r="H32" s="142"/>
      <c r="I32" s="142"/>
      <c r="J32" s="142"/>
      <c r="K32" s="142"/>
      <c r="L32" s="142"/>
      <c r="M32" s="142"/>
      <c r="N32" s="139"/>
    </row>
    <row r="33" spans="1:14" ht="12.75">
      <c r="A33" s="141"/>
      <c r="B33" s="142"/>
      <c r="C33" s="142"/>
      <c r="D33" s="142"/>
      <c r="E33" s="142"/>
      <c r="F33" s="142"/>
      <c r="G33" s="142"/>
      <c r="H33" s="142"/>
      <c r="I33" s="142"/>
      <c r="J33" s="142"/>
      <c r="K33" s="142"/>
      <c r="L33" s="142"/>
      <c r="M33" s="142"/>
      <c r="N33" s="139"/>
    </row>
    <row r="34" spans="1:14" ht="7.5" customHeight="1">
      <c r="A34" s="141"/>
      <c r="B34" s="142"/>
      <c r="C34" s="142"/>
      <c r="D34" s="142"/>
      <c r="E34" s="142"/>
      <c r="F34" s="142"/>
      <c r="G34" s="142"/>
      <c r="H34" s="142"/>
      <c r="I34" s="142"/>
      <c r="J34" s="142"/>
      <c r="K34" s="142"/>
      <c r="L34" s="142"/>
      <c r="M34" s="142"/>
      <c r="N34" s="139"/>
    </row>
    <row r="35" spans="1:14" ht="12.75">
      <c r="A35" s="141"/>
      <c r="B35" s="142"/>
      <c r="C35" s="142"/>
      <c r="D35" s="142"/>
      <c r="E35" s="142"/>
      <c r="F35" s="142"/>
      <c r="G35" s="142"/>
      <c r="H35" s="142"/>
      <c r="I35" s="142"/>
      <c r="J35" s="142"/>
      <c r="K35" s="142"/>
      <c r="L35" s="142"/>
      <c r="M35" s="142"/>
      <c r="N35" s="139"/>
    </row>
    <row r="36" spans="1:14" ht="2.25" customHeight="1">
      <c r="A36" s="141"/>
      <c r="B36" s="142"/>
      <c r="C36" s="142"/>
      <c r="D36" s="142"/>
      <c r="E36" s="142"/>
      <c r="F36" s="142"/>
      <c r="G36" s="142"/>
      <c r="H36" s="142"/>
      <c r="I36" s="142"/>
      <c r="J36" s="142"/>
      <c r="K36" s="142"/>
      <c r="L36" s="142"/>
      <c r="M36" s="142"/>
      <c r="N36" s="139"/>
    </row>
    <row r="37" spans="1:14" ht="12.75">
      <c r="A37" s="141"/>
      <c r="B37" s="142"/>
      <c r="C37" s="142"/>
      <c r="D37" s="142"/>
      <c r="E37" s="142"/>
      <c r="F37" s="142"/>
      <c r="G37" s="142"/>
      <c r="H37" s="142"/>
      <c r="I37" s="142"/>
      <c r="J37" s="142"/>
      <c r="K37" s="142"/>
      <c r="L37" s="142"/>
      <c r="M37" s="142"/>
      <c r="N37" s="139"/>
    </row>
    <row r="38" spans="1:14" ht="12.75">
      <c r="A38" s="141"/>
      <c r="B38" s="142"/>
      <c r="C38" s="142"/>
      <c r="D38" s="142"/>
      <c r="E38" s="142"/>
      <c r="F38" s="142"/>
      <c r="G38" s="142"/>
      <c r="H38" s="142"/>
      <c r="I38" s="142"/>
      <c r="J38" s="142"/>
      <c r="K38" s="142"/>
      <c r="L38" s="142"/>
      <c r="M38" s="142"/>
      <c r="N38" s="139"/>
    </row>
    <row r="39" spans="1:14" ht="12.75">
      <c r="A39" s="141"/>
      <c r="B39" s="142"/>
      <c r="C39" s="142"/>
      <c r="D39" s="142"/>
      <c r="E39" s="142"/>
      <c r="F39" s="142"/>
      <c r="G39" s="142"/>
      <c r="H39" s="142"/>
      <c r="I39" s="142"/>
      <c r="J39" s="142"/>
      <c r="K39" s="142"/>
      <c r="L39" s="142"/>
      <c r="M39" s="142"/>
      <c r="N39" s="139"/>
    </row>
    <row r="40" spans="1:14" ht="12.75">
      <c r="A40" s="141"/>
      <c r="B40" s="142"/>
      <c r="C40" s="142"/>
      <c r="D40" s="142"/>
      <c r="E40" s="142"/>
      <c r="F40" s="142"/>
      <c r="G40" s="142"/>
      <c r="H40" s="142"/>
      <c r="I40" s="142"/>
      <c r="J40" s="142"/>
      <c r="K40" s="142"/>
      <c r="L40" s="142"/>
      <c r="M40" s="142"/>
      <c r="N40" s="139"/>
    </row>
    <row r="41" spans="1:14" ht="12.75">
      <c r="A41" s="141"/>
      <c r="B41" s="142"/>
      <c r="C41" s="142"/>
      <c r="D41" s="142"/>
      <c r="E41" s="142"/>
      <c r="F41" s="142"/>
      <c r="G41" s="142"/>
      <c r="H41" s="142"/>
      <c r="I41" s="142"/>
      <c r="J41" s="142"/>
      <c r="K41" s="142"/>
      <c r="L41" s="142"/>
      <c r="M41" s="142"/>
      <c r="N41" s="139"/>
    </row>
    <row r="42" spans="1:14" ht="12.75">
      <c r="A42" s="141"/>
      <c r="B42" s="142"/>
      <c r="C42" s="142"/>
      <c r="D42" s="142"/>
      <c r="E42" s="142"/>
      <c r="F42" s="142"/>
      <c r="G42" s="142"/>
      <c r="H42" s="142"/>
      <c r="I42" s="142"/>
      <c r="J42" s="142"/>
      <c r="K42" s="142"/>
      <c r="L42" s="142"/>
      <c r="M42" s="142"/>
      <c r="N42" s="139"/>
    </row>
    <row r="43" spans="1:14" ht="12.75">
      <c r="A43" s="141"/>
      <c r="B43" s="142"/>
      <c r="C43" s="142"/>
      <c r="D43" s="142"/>
      <c r="E43" s="142"/>
      <c r="F43" s="142"/>
      <c r="G43" s="142"/>
      <c r="H43" s="142"/>
      <c r="I43" s="142"/>
      <c r="J43" s="142"/>
      <c r="K43" s="142"/>
      <c r="L43" s="142"/>
      <c r="M43" s="142"/>
      <c r="N43" s="139"/>
    </row>
    <row r="44" spans="1:14" ht="12.75">
      <c r="A44" s="141"/>
      <c r="B44" s="142"/>
      <c r="C44" s="142"/>
      <c r="D44" s="142"/>
      <c r="E44" s="142"/>
      <c r="F44" s="142"/>
      <c r="G44" s="142"/>
      <c r="H44" s="142"/>
      <c r="I44" s="142"/>
      <c r="J44" s="142"/>
      <c r="K44" s="142"/>
      <c r="L44" s="142"/>
      <c r="M44" s="142"/>
      <c r="N44" s="139"/>
    </row>
    <row r="45" spans="1:14" ht="12.75">
      <c r="A45" s="141"/>
      <c r="B45" s="142"/>
      <c r="C45" s="142"/>
      <c r="D45" s="142"/>
      <c r="E45" s="142"/>
      <c r="F45" s="142"/>
      <c r="G45" s="142"/>
      <c r="H45" s="142"/>
      <c r="I45" s="142"/>
      <c r="J45" s="142"/>
      <c r="K45" s="142"/>
      <c r="L45" s="142"/>
      <c r="M45" s="142"/>
      <c r="N45" s="139"/>
    </row>
    <row r="46" spans="1:14" ht="12.75">
      <c r="A46" s="141"/>
      <c r="B46" s="142"/>
      <c r="C46" s="142"/>
      <c r="D46" s="142"/>
      <c r="E46" s="142"/>
      <c r="F46" s="142"/>
      <c r="G46" s="142"/>
      <c r="H46" s="142"/>
      <c r="I46" s="142"/>
      <c r="J46" s="142"/>
      <c r="K46" s="142"/>
      <c r="L46" s="142"/>
      <c r="M46" s="142"/>
      <c r="N46" s="139"/>
    </row>
    <row r="47" spans="1:14" ht="12.75">
      <c r="A47" s="141"/>
      <c r="B47" s="142"/>
      <c r="C47" s="142"/>
      <c r="D47" s="142"/>
      <c r="E47" s="142"/>
      <c r="F47" s="142"/>
      <c r="G47" s="142"/>
      <c r="H47" s="142"/>
      <c r="I47" s="142"/>
      <c r="J47" s="142"/>
      <c r="K47" s="142"/>
      <c r="L47" s="142"/>
      <c r="M47" s="142"/>
      <c r="N47" s="139"/>
    </row>
    <row r="48" spans="1:14" ht="6.75" customHeight="1">
      <c r="A48" s="141"/>
      <c r="B48" s="142"/>
      <c r="C48" s="142"/>
      <c r="D48" s="142"/>
      <c r="E48" s="142"/>
      <c r="F48" s="142"/>
      <c r="G48" s="142"/>
      <c r="H48" s="142"/>
      <c r="I48" s="142"/>
      <c r="J48" s="142"/>
      <c r="K48" s="142"/>
      <c r="L48" s="142"/>
      <c r="M48" s="142"/>
      <c r="N48" s="139"/>
    </row>
    <row r="49" spans="1:14" ht="12.75">
      <c r="A49" s="141"/>
      <c r="B49" s="142"/>
      <c r="C49" s="142"/>
      <c r="D49" s="142"/>
      <c r="E49" s="142"/>
      <c r="F49" s="142"/>
      <c r="G49" s="142"/>
      <c r="H49" s="142"/>
      <c r="I49" s="142"/>
      <c r="J49" s="142"/>
      <c r="K49" s="142"/>
      <c r="L49" s="142"/>
      <c r="M49" s="142"/>
      <c r="N49" s="139"/>
    </row>
    <row r="50" spans="1:14" ht="12.75">
      <c r="A50" s="141"/>
      <c r="B50" s="142"/>
      <c r="C50" s="142"/>
      <c r="D50" s="142"/>
      <c r="E50" s="142"/>
      <c r="F50" s="142"/>
      <c r="G50" s="142"/>
      <c r="H50" s="142"/>
      <c r="I50" s="142"/>
      <c r="J50" s="142"/>
      <c r="K50" s="142"/>
      <c r="L50" s="142"/>
      <c r="M50" s="142"/>
      <c r="N50" s="139"/>
    </row>
    <row r="51" spans="1:14" ht="12.75">
      <c r="A51" s="141"/>
      <c r="B51" s="142"/>
      <c r="C51" s="142"/>
      <c r="D51" s="142"/>
      <c r="E51" s="142"/>
      <c r="F51" s="142"/>
      <c r="G51" s="142"/>
      <c r="H51" s="142"/>
      <c r="I51" s="142"/>
      <c r="J51" s="142"/>
      <c r="K51" s="142"/>
      <c r="L51" s="142"/>
      <c r="M51" s="142"/>
      <c r="N51" s="139"/>
    </row>
    <row r="52" spans="1:14" ht="12.75">
      <c r="A52" s="141"/>
      <c r="B52" s="142"/>
      <c r="C52" s="142"/>
      <c r="D52" s="142"/>
      <c r="E52" s="142"/>
      <c r="F52" s="142"/>
      <c r="G52" s="142"/>
      <c r="H52" s="142"/>
      <c r="I52" s="142"/>
      <c r="J52" s="142"/>
      <c r="K52" s="142"/>
      <c r="L52" s="142"/>
      <c r="M52" s="142"/>
      <c r="N52" s="139"/>
    </row>
    <row r="53" spans="1:14" ht="12.75">
      <c r="A53" s="141"/>
      <c r="B53" s="142"/>
      <c r="C53" s="142"/>
      <c r="D53" s="142"/>
      <c r="E53" s="142"/>
      <c r="F53" s="142"/>
      <c r="G53" s="142"/>
      <c r="H53" s="142"/>
      <c r="I53" s="142"/>
      <c r="J53" s="142"/>
      <c r="K53" s="142"/>
      <c r="L53" s="142"/>
      <c r="M53" s="142"/>
      <c r="N53" s="139"/>
    </row>
    <row r="54" spans="1:14" ht="12.75">
      <c r="A54" s="141"/>
      <c r="B54" s="142"/>
      <c r="C54" s="142"/>
      <c r="D54" s="142"/>
      <c r="E54" s="142"/>
      <c r="F54" s="142"/>
      <c r="G54" s="142"/>
      <c r="H54" s="142"/>
      <c r="I54" s="142"/>
      <c r="J54" s="142"/>
      <c r="K54" s="142"/>
      <c r="L54" s="142"/>
      <c r="M54" s="142"/>
      <c r="N54" s="139"/>
    </row>
    <row r="55" spans="1:14" ht="12.75">
      <c r="A55" s="141"/>
      <c r="B55" s="142"/>
      <c r="C55" s="142"/>
      <c r="D55" s="142"/>
      <c r="E55" s="142"/>
      <c r="F55" s="142"/>
      <c r="G55" s="142"/>
      <c r="H55" s="142"/>
      <c r="I55" s="142"/>
      <c r="J55" s="142"/>
      <c r="K55" s="142"/>
      <c r="L55" s="142"/>
      <c r="M55" s="142"/>
      <c r="N55" s="139"/>
    </row>
    <row r="56" spans="1:14" ht="12.75">
      <c r="A56" s="141"/>
      <c r="B56" s="142"/>
      <c r="C56" s="142"/>
      <c r="D56" s="142"/>
      <c r="E56" s="142"/>
      <c r="F56" s="142"/>
      <c r="G56" s="142"/>
      <c r="H56" s="142"/>
      <c r="I56" s="142"/>
      <c r="J56" s="142"/>
      <c r="K56" s="142"/>
      <c r="L56" s="142"/>
      <c r="M56" s="142"/>
      <c r="N56" s="139"/>
    </row>
    <row r="57" spans="1:14" ht="12.75">
      <c r="A57" s="141"/>
      <c r="B57" s="142"/>
      <c r="C57" s="142"/>
      <c r="D57" s="142"/>
      <c r="E57" s="142"/>
      <c r="F57" s="142"/>
      <c r="G57" s="142"/>
      <c r="H57" s="142"/>
      <c r="I57" s="142"/>
      <c r="J57" s="142"/>
      <c r="K57" s="142"/>
      <c r="L57" s="142"/>
      <c r="M57" s="142"/>
      <c r="N57" s="139"/>
    </row>
    <row r="58" spans="1:14" ht="22.5" customHeight="1">
      <c r="A58" s="141"/>
      <c r="B58" s="142"/>
      <c r="C58" s="142"/>
      <c r="D58" s="142"/>
      <c r="E58" s="142"/>
      <c r="F58" s="142"/>
      <c r="G58" s="142"/>
      <c r="H58" s="142"/>
      <c r="I58" s="142"/>
      <c r="J58" s="142"/>
      <c r="K58" s="142"/>
      <c r="L58" s="142"/>
      <c r="M58" s="142"/>
      <c r="N58" s="139"/>
    </row>
    <row r="59" spans="1:14" ht="9.75" customHeight="1">
      <c r="A59" s="141"/>
      <c r="B59" s="148"/>
      <c r="C59" s="148"/>
      <c r="D59" s="148"/>
      <c r="E59" s="148"/>
      <c r="F59" s="148"/>
      <c r="G59" s="148"/>
      <c r="H59" s="148"/>
      <c r="I59" s="148"/>
      <c r="J59" s="148"/>
      <c r="K59" s="148"/>
      <c r="L59" s="148"/>
      <c r="M59" s="148"/>
      <c r="N59" s="139"/>
    </row>
    <row r="60" spans="1:14" ht="7.5" customHeight="1">
      <c r="A60" s="141"/>
      <c r="B60" s="142"/>
      <c r="C60" s="142"/>
      <c r="D60" s="142"/>
      <c r="E60" s="142"/>
      <c r="F60" s="142"/>
      <c r="G60" s="142"/>
      <c r="H60" s="142"/>
      <c r="I60" s="142"/>
      <c r="J60" s="142"/>
      <c r="K60" s="142"/>
      <c r="L60" s="142"/>
      <c r="M60" s="142"/>
      <c r="N60" s="139"/>
    </row>
    <row r="61" spans="1:14" ht="7.5" customHeight="1">
      <c r="A61" s="141"/>
      <c r="B61" s="142"/>
      <c r="C61" s="142"/>
      <c r="D61" s="142"/>
      <c r="E61" s="142"/>
      <c r="F61" s="142"/>
      <c r="G61" s="142"/>
      <c r="H61" s="142"/>
      <c r="I61" s="142"/>
      <c r="J61" s="142"/>
      <c r="K61" s="142"/>
      <c r="L61" s="142"/>
      <c r="M61" s="142"/>
      <c r="N61" s="139"/>
    </row>
    <row r="62" spans="1:14" ht="12.75">
      <c r="A62" s="141"/>
      <c r="B62" s="142"/>
      <c r="C62" s="142"/>
      <c r="D62" s="142"/>
      <c r="E62" s="142"/>
      <c r="F62" s="142"/>
      <c r="G62" s="142"/>
      <c r="H62" s="142"/>
      <c r="I62" s="142"/>
      <c r="J62" s="142"/>
      <c r="K62" s="142"/>
      <c r="L62" s="142"/>
      <c r="M62" s="142"/>
      <c r="N62" s="139"/>
    </row>
    <row r="63" spans="1:14" ht="12.75">
      <c r="A63" s="141"/>
      <c r="B63" s="142"/>
      <c r="C63" s="142"/>
      <c r="D63" s="142"/>
      <c r="E63" s="142"/>
      <c r="F63" s="142"/>
      <c r="G63" s="142"/>
      <c r="H63" s="142"/>
      <c r="I63" s="142"/>
      <c r="J63" s="142"/>
      <c r="K63" s="142"/>
      <c r="L63" s="142"/>
      <c r="M63" s="142"/>
      <c r="N63" s="139"/>
    </row>
    <row r="64" spans="1:14" ht="3" customHeight="1">
      <c r="A64" s="141"/>
      <c r="B64" s="142"/>
      <c r="C64" s="142"/>
      <c r="D64" s="142"/>
      <c r="E64" s="142"/>
      <c r="F64" s="142"/>
      <c r="G64" s="142"/>
      <c r="H64" s="142"/>
      <c r="I64" s="142"/>
      <c r="J64" s="142"/>
      <c r="K64" s="142"/>
      <c r="L64" s="142"/>
      <c r="M64" s="142"/>
      <c r="N64" s="139"/>
    </row>
    <row r="65" spans="1:14" ht="12.75">
      <c r="A65" s="141"/>
      <c r="B65" s="142"/>
      <c r="C65" s="142"/>
      <c r="D65" s="142"/>
      <c r="E65" s="142"/>
      <c r="F65" s="142"/>
      <c r="G65" s="142"/>
      <c r="H65" s="142"/>
      <c r="I65" s="142"/>
      <c r="J65" s="142"/>
      <c r="K65" s="142"/>
      <c r="L65" s="142"/>
      <c r="M65" s="142"/>
      <c r="N65" s="139"/>
    </row>
    <row r="66" spans="1:14" ht="12.75">
      <c r="A66" s="141"/>
      <c r="B66" s="142"/>
      <c r="C66" s="142"/>
      <c r="D66" s="142"/>
      <c r="E66" s="142"/>
      <c r="F66" s="142"/>
      <c r="G66" s="142"/>
      <c r="H66" s="142"/>
      <c r="I66" s="142"/>
      <c r="J66" s="142"/>
      <c r="K66" s="142"/>
      <c r="L66" s="142"/>
      <c r="M66" s="142"/>
      <c r="N66" s="139"/>
    </row>
    <row r="67" spans="1:14" ht="12.75">
      <c r="A67" s="141"/>
      <c r="B67" s="142"/>
      <c r="C67" s="142"/>
      <c r="D67" s="142"/>
      <c r="E67" s="142"/>
      <c r="F67" s="142"/>
      <c r="G67" s="142"/>
      <c r="H67" s="142"/>
      <c r="I67" s="142"/>
      <c r="J67" s="142"/>
      <c r="K67" s="142"/>
      <c r="L67" s="142"/>
      <c r="M67" s="142"/>
      <c r="N67" s="139"/>
    </row>
    <row r="68" spans="1:14" ht="12.75">
      <c r="A68" s="141"/>
      <c r="B68" s="142"/>
      <c r="C68" s="142"/>
      <c r="D68" s="142"/>
      <c r="E68" s="142"/>
      <c r="F68" s="142"/>
      <c r="G68" s="142"/>
      <c r="H68" s="142"/>
      <c r="I68" s="142"/>
      <c r="J68" s="142"/>
      <c r="K68" s="142"/>
      <c r="L68" s="142"/>
      <c r="M68" s="142"/>
      <c r="N68" s="139"/>
    </row>
    <row r="69" spans="1:14" ht="12.75">
      <c r="A69" s="141"/>
      <c r="B69" s="142"/>
      <c r="C69" s="142"/>
      <c r="D69" s="142"/>
      <c r="E69" s="142"/>
      <c r="F69" s="142"/>
      <c r="G69" s="142"/>
      <c r="H69" s="142"/>
      <c r="I69" s="142"/>
      <c r="J69" s="142"/>
      <c r="K69" s="142"/>
      <c r="L69" s="142"/>
      <c r="M69" s="142"/>
      <c r="N69" s="139"/>
    </row>
    <row r="70" spans="1:14" ht="12.75">
      <c r="A70" s="141"/>
      <c r="B70" s="142"/>
      <c r="C70" s="142"/>
      <c r="D70" s="142"/>
      <c r="E70" s="142"/>
      <c r="F70" s="142"/>
      <c r="G70" s="142"/>
      <c r="H70" s="142"/>
      <c r="I70" s="142"/>
      <c r="J70" s="142"/>
      <c r="K70" s="142"/>
      <c r="L70" s="142"/>
      <c r="M70" s="142"/>
      <c r="N70" s="139"/>
    </row>
    <row r="71" spans="1:14" ht="7.5" customHeight="1">
      <c r="A71" s="141"/>
      <c r="B71" s="142"/>
      <c r="C71" s="142"/>
      <c r="D71" s="142"/>
      <c r="E71" s="142"/>
      <c r="F71" s="142"/>
      <c r="G71" s="142"/>
      <c r="H71" s="142"/>
      <c r="I71" s="142"/>
      <c r="J71" s="142"/>
      <c r="K71" s="142"/>
      <c r="L71" s="142"/>
      <c r="M71" s="142"/>
      <c r="N71" s="139"/>
    </row>
    <row r="72" spans="1:14" ht="12.75">
      <c r="A72" s="141"/>
      <c r="B72" s="142"/>
      <c r="C72" s="142"/>
      <c r="D72" s="142"/>
      <c r="E72" s="142"/>
      <c r="F72" s="142"/>
      <c r="G72" s="142"/>
      <c r="H72" s="142"/>
      <c r="I72" s="142"/>
      <c r="J72" s="142"/>
      <c r="K72" s="142"/>
      <c r="L72" s="142"/>
      <c r="M72" s="142"/>
      <c r="N72" s="139"/>
    </row>
    <row r="73" spans="1:14" ht="12.75">
      <c r="A73" s="141"/>
      <c r="B73" s="142"/>
      <c r="C73" s="142"/>
      <c r="D73" s="142"/>
      <c r="E73" s="142"/>
      <c r="F73" s="142"/>
      <c r="G73" s="142"/>
      <c r="H73" s="142"/>
      <c r="I73" s="142"/>
      <c r="J73" s="142"/>
      <c r="K73" s="142"/>
      <c r="L73" s="142"/>
      <c r="M73" s="142"/>
      <c r="N73" s="139"/>
    </row>
    <row r="74" spans="1:14" ht="12.75">
      <c r="A74" s="141"/>
      <c r="B74" s="142"/>
      <c r="C74" s="142"/>
      <c r="D74" s="142"/>
      <c r="E74" s="142"/>
      <c r="F74" s="142"/>
      <c r="G74" s="142"/>
      <c r="H74" s="142"/>
      <c r="I74" s="142"/>
      <c r="J74" s="142"/>
      <c r="K74" s="142"/>
      <c r="L74" s="142"/>
      <c r="M74" s="142"/>
      <c r="N74" s="139"/>
    </row>
    <row r="75" spans="1:14" ht="12.75">
      <c r="A75" s="141"/>
      <c r="B75" s="142"/>
      <c r="C75" s="142"/>
      <c r="D75" s="142"/>
      <c r="E75" s="142"/>
      <c r="F75" s="142"/>
      <c r="G75" s="142"/>
      <c r="H75" s="142"/>
      <c r="I75" s="142"/>
      <c r="J75" s="142"/>
      <c r="K75" s="142"/>
      <c r="L75" s="142"/>
      <c r="M75" s="142"/>
      <c r="N75" s="139"/>
    </row>
    <row r="76" spans="1:14" ht="16.5" customHeight="1">
      <c r="A76" s="141"/>
      <c r="B76" s="142"/>
      <c r="C76" s="142"/>
      <c r="D76" s="142"/>
      <c r="E76" s="142"/>
      <c r="F76" s="142"/>
      <c r="G76" s="142"/>
      <c r="H76" s="142"/>
      <c r="I76" s="142"/>
      <c r="J76" s="142"/>
      <c r="K76" s="142"/>
      <c r="L76" s="142"/>
      <c r="M76" s="142"/>
      <c r="N76" s="139"/>
    </row>
    <row r="77" spans="1:14" ht="12.75">
      <c r="A77" s="141"/>
      <c r="B77" s="142"/>
      <c r="C77" s="142"/>
      <c r="D77" s="142"/>
      <c r="E77" s="142"/>
      <c r="F77" s="142"/>
      <c r="G77" s="142"/>
      <c r="H77" s="142"/>
      <c r="I77" s="142"/>
      <c r="J77" s="142"/>
      <c r="K77" s="142"/>
      <c r="L77" s="142"/>
      <c r="M77" s="142"/>
      <c r="N77" s="139"/>
    </row>
    <row r="78" spans="1:14" ht="12.75">
      <c r="A78" s="141"/>
      <c r="B78" s="142"/>
      <c r="C78" s="142"/>
      <c r="D78" s="142"/>
      <c r="E78" s="142"/>
      <c r="F78" s="142"/>
      <c r="G78" s="142"/>
      <c r="H78" s="142"/>
      <c r="I78" s="142"/>
      <c r="J78" s="142"/>
      <c r="K78" s="142"/>
      <c r="L78" s="142"/>
      <c r="M78" s="142"/>
      <c r="N78" s="139"/>
    </row>
    <row r="79" spans="1:14" ht="12.75">
      <c r="A79" s="141"/>
      <c r="B79" s="142"/>
      <c r="C79" s="142"/>
      <c r="D79" s="142"/>
      <c r="E79" s="142"/>
      <c r="F79" s="142"/>
      <c r="G79" s="142"/>
      <c r="H79" s="142"/>
      <c r="I79" s="142"/>
      <c r="J79" s="142"/>
      <c r="K79" s="142"/>
      <c r="L79" s="142"/>
      <c r="M79" s="142"/>
      <c r="N79" s="139"/>
    </row>
    <row r="80" spans="1:14" ht="12.75">
      <c r="A80" s="141"/>
      <c r="B80" s="142"/>
      <c r="C80" s="142"/>
      <c r="D80" s="142"/>
      <c r="E80" s="142"/>
      <c r="F80" s="142"/>
      <c r="G80" s="142"/>
      <c r="H80" s="142"/>
      <c r="I80" s="142"/>
      <c r="J80" s="142"/>
      <c r="K80" s="142"/>
      <c r="L80" s="142"/>
      <c r="M80" s="142"/>
      <c r="N80" s="139"/>
    </row>
    <row r="81" spans="1:14" ht="12.75">
      <c r="A81" s="141"/>
      <c r="B81" s="142"/>
      <c r="C81" s="142"/>
      <c r="D81" s="142"/>
      <c r="E81" s="142"/>
      <c r="F81" s="142"/>
      <c r="G81" s="142"/>
      <c r="H81" s="142"/>
      <c r="I81" s="142"/>
      <c r="J81" s="142"/>
      <c r="K81" s="142"/>
      <c r="L81" s="142"/>
      <c r="M81" s="142"/>
      <c r="N81" s="139"/>
    </row>
    <row r="82" spans="1:14" ht="12.75">
      <c r="A82" s="141"/>
      <c r="B82" s="142"/>
      <c r="C82" s="142"/>
      <c r="D82" s="142"/>
      <c r="E82" s="142"/>
      <c r="F82" s="142"/>
      <c r="G82" s="142"/>
      <c r="H82" s="142"/>
      <c r="I82" s="142"/>
      <c r="J82" s="142"/>
      <c r="K82" s="142"/>
      <c r="L82" s="142"/>
      <c r="M82" s="142"/>
      <c r="N82" s="139"/>
    </row>
    <row r="83" spans="1:14" ht="12.75">
      <c r="A83" s="141"/>
      <c r="B83" s="142"/>
      <c r="C83" s="142"/>
      <c r="D83" s="142"/>
      <c r="E83" s="142"/>
      <c r="F83" s="142"/>
      <c r="G83" s="142"/>
      <c r="H83" s="142"/>
      <c r="I83" s="142"/>
      <c r="J83" s="142"/>
      <c r="K83" s="142"/>
      <c r="L83" s="142"/>
      <c r="M83" s="142"/>
      <c r="N83" s="139"/>
    </row>
    <row r="84" spans="1:14" ht="12.75">
      <c r="A84" s="141"/>
      <c r="B84" s="142"/>
      <c r="C84" s="142"/>
      <c r="D84" s="142"/>
      <c r="E84" s="142"/>
      <c r="F84" s="142"/>
      <c r="G84" s="142"/>
      <c r="H84" s="142"/>
      <c r="I84" s="142"/>
      <c r="J84" s="142"/>
      <c r="K84" s="142"/>
      <c r="L84" s="142"/>
      <c r="M84" s="142"/>
      <c r="N84" s="139"/>
    </row>
    <row r="85" spans="1:14" ht="12.75">
      <c r="A85" s="141"/>
      <c r="B85" s="142"/>
      <c r="C85" s="142"/>
      <c r="D85" s="142"/>
      <c r="E85" s="142"/>
      <c r="F85" s="142"/>
      <c r="G85" s="142"/>
      <c r="H85" s="142"/>
      <c r="I85" s="142"/>
      <c r="J85" s="142"/>
      <c r="K85" s="142"/>
      <c r="L85" s="142"/>
      <c r="M85" s="142"/>
      <c r="N85" s="139"/>
    </row>
    <row r="86" spans="1:14" ht="12.75">
      <c r="A86" s="141"/>
      <c r="B86" s="142"/>
      <c r="C86" s="142"/>
      <c r="D86" s="142"/>
      <c r="E86" s="142"/>
      <c r="F86" s="142"/>
      <c r="G86" s="142"/>
      <c r="H86" s="142"/>
      <c r="I86" s="142"/>
      <c r="J86" s="142"/>
      <c r="K86" s="142"/>
      <c r="L86" s="142"/>
      <c r="M86" s="142"/>
      <c r="N86" s="139"/>
    </row>
    <row r="87" spans="1:14" ht="12.75">
      <c r="A87" s="141"/>
      <c r="B87" s="142"/>
      <c r="C87" s="142"/>
      <c r="D87" s="142"/>
      <c r="E87" s="142"/>
      <c r="F87" s="142"/>
      <c r="G87" s="142"/>
      <c r="H87" s="142"/>
      <c r="I87" s="142"/>
      <c r="J87" s="142"/>
      <c r="K87" s="142"/>
      <c r="L87" s="142"/>
      <c r="M87" s="142"/>
      <c r="N87" s="139"/>
    </row>
    <row r="88" spans="1:14" ht="12.75">
      <c r="A88" s="141"/>
      <c r="B88" s="142"/>
      <c r="C88" s="142"/>
      <c r="D88" s="142"/>
      <c r="E88" s="142"/>
      <c r="F88" s="142"/>
      <c r="G88" s="142"/>
      <c r="H88" s="142"/>
      <c r="I88" s="142"/>
      <c r="J88" s="142"/>
      <c r="K88" s="142"/>
      <c r="L88" s="142"/>
      <c r="M88" s="142"/>
      <c r="N88" s="139"/>
    </row>
    <row r="89" spans="1:14" ht="12.75" customHeight="1">
      <c r="A89" s="141"/>
      <c r="B89" s="142"/>
      <c r="C89" s="142"/>
      <c r="D89" s="142"/>
      <c r="E89" s="142"/>
      <c r="F89" s="142"/>
      <c r="G89" s="142"/>
      <c r="H89" s="142"/>
      <c r="I89" s="142"/>
      <c r="J89" s="142"/>
      <c r="K89" s="142"/>
      <c r="L89" s="142"/>
      <c r="M89" s="142"/>
      <c r="N89" s="139"/>
    </row>
    <row r="90" spans="1:14" ht="12.75" customHeight="1">
      <c r="A90" s="141"/>
      <c r="B90" s="142"/>
      <c r="C90" s="142"/>
      <c r="D90" s="142"/>
      <c r="E90" s="142"/>
      <c r="F90" s="142"/>
      <c r="G90" s="142"/>
      <c r="H90" s="142"/>
      <c r="I90" s="142"/>
      <c r="J90" s="142"/>
      <c r="K90" s="142"/>
      <c r="L90" s="142"/>
      <c r="M90" s="142"/>
      <c r="N90" s="139"/>
    </row>
    <row r="91" spans="1:14" ht="12.75" customHeight="1">
      <c r="A91" s="141"/>
      <c r="B91" s="142"/>
      <c r="C91" s="142"/>
      <c r="D91" s="142"/>
      <c r="E91" s="142"/>
      <c r="F91" s="142"/>
      <c r="G91" s="142"/>
      <c r="H91" s="142"/>
      <c r="I91" s="142"/>
      <c r="J91" s="142"/>
      <c r="K91" s="142"/>
      <c r="L91" s="142"/>
      <c r="M91" s="142"/>
      <c r="N91" s="139"/>
    </row>
    <row r="92" spans="1:14" ht="12.75" customHeight="1">
      <c r="A92" s="141"/>
      <c r="B92" s="142"/>
      <c r="C92" s="142"/>
      <c r="D92" s="142"/>
      <c r="E92" s="142"/>
      <c r="F92" s="142"/>
      <c r="G92" s="142"/>
      <c r="H92" s="142"/>
      <c r="I92" s="142"/>
      <c r="J92" s="142"/>
      <c r="K92" s="142"/>
      <c r="L92" s="142"/>
      <c r="M92" s="142"/>
      <c r="N92" s="139"/>
    </row>
    <row r="93" spans="1:14" ht="12.75" customHeight="1">
      <c r="A93" s="141"/>
      <c r="B93" s="142"/>
      <c r="C93" s="142"/>
      <c r="D93" s="142"/>
      <c r="E93" s="142"/>
      <c r="F93" s="142"/>
      <c r="G93" s="142"/>
      <c r="H93" s="142"/>
      <c r="I93" s="142"/>
      <c r="J93" s="142"/>
      <c r="K93" s="142"/>
      <c r="L93" s="142"/>
      <c r="M93" s="142"/>
      <c r="N93" s="139"/>
    </row>
    <row r="94" spans="1:14" ht="12.75" customHeight="1">
      <c r="A94" s="141"/>
      <c r="B94" s="142"/>
      <c r="C94" s="142"/>
      <c r="D94" s="142"/>
      <c r="E94" s="142"/>
      <c r="F94" s="142"/>
      <c r="G94" s="142"/>
      <c r="H94" s="142"/>
      <c r="I94" s="142"/>
      <c r="J94" s="142"/>
      <c r="K94" s="142"/>
      <c r="L94" s="142"/>
      <c r="M94" s="142"/>
      <c r="N94" s="139"/>
    </row>
    <row r="95" spans="1:14" ht="12.75" customHeight="1">
      <c r="A95" s="141"/>
      <c r="B95" s="142"/>
      <c r="C95" s="142"/>
      <c r="D95" s="142"/>
      <c r="E95" s="142"/>
      <c r="F95" s="142"/>
      <c r="G95" s="142"/>
      <c r="H95" s="142"/>
      <c r="I95" s="142"/>
      <c r="J95" s="142"/>
      <c r="K95" s="142"/>
      <c r="L95" s="142"/>
      <c r="M95" s="142"/>
      <c r="N95" s="139"/>
    </row>
    <row r="96" spans="1:14" ht="0.75" customHeight="1">
      <c r="A96" s="141"/>
      <c r="B96" s="142"/>
      <c r="C96" s="142"/>
      <c r="D96" s="142"/>
      <c r="E96" s="142"/>
      <c r="F96" s="142"/>
      <c r="G96" s="142"/>
      <c r="H96" s="142"/>
      <c r="I96" s="142"/>
      <c r="J96" s="142"/>
      <c r="K96" s="142"/>
      <c r="L96" s="142"/>
      <c r="M96" s="142"/>
      <c r="N96" s="139"/>
    </row>
    <row r="97" spans="1:14" ht="1.5" customHeight="1" hidden="1">
      <c r="A97" s="141"/>
      <c r="B97" s="142"/>
      <c r="C97" s="142"/>
      <c r="D97" s="142"/>
      <c r="E97" s="142"/>
      <c r="F97" s="142"/>
      <c r="G97" s="142"/>
      <c r="H97" s="142"/>
      <c r="I97" s="142"/>
      <c r="J97" s="142"/>
      <c r="K97" s="142"/>
      <c r="L97" s="142"/>
      <c r="M97" s="142"/>
      <c r="N97" s="139"/>
    </row>
    <row r="98" spans="1:14" ht="6.75" customHeight="1">
      <c r="A98" s="141"/>
      <c r="B98" s="142"/>
      <c r="C98" s="142"/>
      <c r="D98" s="142"/>
      <c r="E98" s="142"/>
      <c r="F98" s="142"/>
      <c r="G98" s="142"/>
      <c r="H98" s="142"/>
      <c r="I98" s="142"/>
      <c r="J98" s="142"/>
      <c r="K98" s="142"/>
      <c r="L98" s="142"/>
      <c r="M98" s="142"/>
      <c r="N98" s="139"/>
    </row>
    <row r="99" spans="1:14" ht="12.75">
      <c r="A99" s="141"/>
      <c r="B99" s="142"/>
      <c r="C99" s="142"/>
      <c r="D99" s="142"/>
      <c r="E99" s="142"/>
      <c r="F99" s="142"/>
      <c r="G99" s="142"/>
      <c r="H99" s="142"/>
      <c r="I99" s="142"/>
      <c r="J99" s="142"/>
      <c r="K99" s="142"/>
      <c r="L99" s="142"/>
      <c r="M99" s="142"/>
      <c r="N99" s="139"/>
    </row>
    <row r="100" spans="1:14" ht="12.75">
      <c r="A100" s="141"/>
      <c r="B100" s="142"/>
      <c r="C100" s="142"/>
      <c r="D100" s="142"/>
      <c r="E100" s="142"/>
      <c r="F100" s="142"/>
      <c r="G100" s="142"/>
      <c r="H100" s="142"/>
      <c r="I100" s="142"/>
      <c r="J100" s="142"/>
      <c r="K100" s="142"/>
      <c r="L100" s="142"/>
      <c r="M100" s="142"/>
      <c r="N100" s="139"/>
    </row>
    <row r="101" spans="1:14" ht="12.75">
      <c r="A101" s="141"/>
      <c r="B101" s="142"/>
      <c r="C101" s="142"/>
      <c r="D101" s="142"/>
      <c r="E101" s="142"/>
      <c r="F101" s="142"/>
      <c r="G101" s="142"/>
      <c r="H101" s="142"/>
      <c r="I101" s="142"/>
      <c r="J101" s="142"/>
      <c r="K101" s="142"/>
      <c r="L101" s="142"/>
      <c r="M101" s="142"/>
      <c r="N101" s="139"/>
    </row>
    <row r="102" spans="1:14" ht="12.75">
      <c r="A102" s="141"/>
      <c r="B102" s="142"/>
      <c r="C102" s="142"/>
      <c r="D102" s="142"/>
      <c r="E102" s="142"/>
      <c r="F102" s="142"/>
      <c r="G102" s="142"/>
      <c r="H102" s="142"/>
      <c r="I102" s="142"/>
      <c r="J102" s="142"/>
      <c r="K102" s="142"/>
      <c r="L102" s="142"/>
      <c r="M102" s="142"/>
      <c r="N102" s="139"/>
    </row>
    <row r="103" spans="1:14" ht="12.75">
      <c r="A103" s="141"/>
      <c r="B103" s="142"/>
      <c r="C103" s="142"/>
      <c r="D103" s="142"/>
      <c r="E103" s="142"/>
      <c r="F103" s="142"/>
      <c r="G103" s="142"/>
      <c r="H103" s="142"/>
      <c r="I103" s="142"/>
      <c r="J103" s="142"/>
      <c r="K103" s="142"/>
      <c r="L103" s="142"/>
      <c r="M103" s="142"/>
      <c r="N103" s="148"/>
    </row>
    <row r="104" spans="1:14" ht="12.75">
      <c r="A104" s="141"/>
      <c r="B104" s="142"/>
      <c r="C104" s="142"/>
      <c r="D104" s="142"/>
      <c r="E104" s="142"/>
      <c r="F104" s="142"/>
      <c r="G104" s="142"/>
      <c r="H104" s="142"/>
      <c r="I104" s="142"/>
      <c r="J104" s="142"/>
      <c r="K104" s="142"/>
      <c r="L104" s="142"/>
      <c r="M104" s="142"/>
      <c r="N104" s="148"/>
    </row>
    <row r="105" spans="1:14" ht="6" customHeight="1">
      <c r="A105" s="141"/>
      <c r="B105" s="142"/>
      <c r="C105" s="142"/>
      <c r="D105" s="142"/>
      <c r="E105" s="142"/>
      <c r="F105" s="142"/>
      <c r="G105" s="142"/>
      <c r="H105" s="142"/>
      <c r="I105" s="142"/>
      <c r="J105" s="142"/>
      <c r="K105" s="142"/>
      <c r="L105" s="142"/>
      <c r="M105" s="142"/>
      <c r="N105" s="148"/>
    </row>
    <row r="106" spans="1:14" ht="10.5" customHeight="1">
      <c r="A106" s="148"/>
      <c r="B106" s="148"/>
      <c r="C106" s="148"/>
      <c r="D106" s="148"/>
      <c r="E106" s="148"/>
      <c r="F106" s="148"/>
      <c r="G106" s="148"/>
      <c r="H106" s="148"/>
      <c r="I106" s="148"/>
      <c r="J106" s="148"/>
      <c r="K106" s="148"/>
      <c r="L106" s="148"/>
      <c r="M106" s="148"/>
      <c r="N106" s="148"/>
    </row>
  </sheetData>
  <printOptions horizontalCentered="1"/>
  <pageMargins left="0.5905511811023623" right="0.5905511811023623" top="0.7874015748031497" bottom="0.5905511811023623" header="0.5118110236220472" footer="0.5118110236220472"/>
  <pageSetup horizontalDpi="600" verticalDpi="600" orientation="portrait" paperSize="9" scale="75" r:id="rId3"/>
  <rowBreaks count="1" manualBreakCount="1">
    <brk id="59"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Tabelle2"/>
  <dimension ref="A1:EC32"/>
  <sheetViews>
    <sheetView showGridLines="0" showRowColHeaders="0" zoomScale="75" zoomScaleNormal="75" workbookViewId="0" topLeftCell="A1">
      <selection activeCell="H34" sqref="H34"/>
    </sheetView>
  </sheetViews>
  <sheetFormatPr defaultColWidth="11.421875" defaultRowHeight="12.75"/>
  <cols>
    <col min="1" max="2" width="0.85546875" style="100" customWidth="1"/>
    <col min="3" max="3" width="16.8515625" style="100" customWidth="1"/>
    <col min="4" max="4" width="41.7109375" style="100" customWidth="1"/>
    <col min="5" max="5" width="113.8515625" style="99" customWidth="1"/>
    <col min="6" max="7" width="0.85546875" style="100" customWidth="1"/>
    <col min="8" max="19" width="11.421875" style="103" customWidth="1"/>
    <col min="20" max="16384" width="11.421875" style="100" customWidth="1"/>
  </cols>
  <sheetData>
    <row r="1" spans="1:133" ht="64.5" customHeight="1">
      <c r="A1" s="152"/>
      <c r="B1" s="153"/>
      <c r="C1" s="154"/>
      <c r="D1" s="154"/>
      <c r="E1" s="154"/>
      <c r="F1" s="154"/>
      <c r="G1" s="155" t="s">
        <v>48</v>
      </c>
      <c r="H1" s="104"/>
      <c r="I1" s="104"/>
      <c r="J1" s="104"/>
      <c r="K1" s="104"/>
      <c r="L1" s="104"/>
      <c r="M1" s="104"/>
      <c r="N1" s="104"/>
      <c r="O1" s="104"/>
      <c r="P1" s="105"/>
      <c r="Q1" s="105"/>
      <c r="R1" s="105"/>
      <c r="S1" s="105"/>
      <c r="T1" s="105"/>
      <c r="U1" s="105"/>
      <c r="V1" s="105"/>
      <c r="W1" s="105"/>
      <c r="X1" s="105"/>
      <c r="Y1" s="105"/>
      <c r="Z1" s="105"/>
      <c r="AA1" s="105"/>
      <c r="AB1" s="105"/>
      <c r="AC1" s="106"/>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row>
    <row r="2" spans="1:7" ht="3.75" customHeight="1">
      <c r="A2" s="101"/>
      <c r="B2" s="101"/>
      <c r="C2" s="101"/>
      <c r="D2" s="101"/>
      <c r="E2" s="102"/>
      <c r="F2" s="101"/>
      <c r="G2" s="101"/>
    </row>
    <row r="3" ht="12.75" hidden="1"/>
    <row r="4" ht="12.75" hidden="1"/>
    <row r="5" ht="12.75" hidden="1"/>
    <row r="6" spans="1:8" ht="4.5" customHeight="1">
      <c r="A6" s="107"/>
      <c r="B6" s="107"/>
      <c r="C6" s="107"/>
      <c r="D6" s="107"/>
      <c r="E6" s="23"/>
      <c r="F6" s="107"/>
      <c r="G6" s="107"/>
      <c r="H6" s="108"/>
    </row>
    <row r="7" spans="1:8" ht="4.5" customHeight="1">
      <c r="A7" s="107"/>
      <c r="B7" s="109"/>
      <c r="C7" s="109"/>
      <c r="D7" s="109"/>
      <c r="E7" s="27"/>
      <c r="F7" s="109"/>
      <c r="G7" s="107"/>
      <c r="H7" s="108"/>
    </row>
    <row r="8" spans="1:8" ht="27.75" customHeight="1">
      <c r="A8" s="107"/>
      <c r="B8" s="109"/>
      <c r="C8" s="110" t="s">
        <v>0</v>
      </c>
      <c r="D8" s="110"/>
      <c r="E8" s="111" t="s">
        <v>1</v>
      </c>
      <c r="F8" s="109"/>
      <c r="G8" s="107"/>
      <c r="H8" s="108"/>
    </row>
    <row r="9" spans="1:8" ht="12.75" hidden="1">
      <c r="A9" s="107"/>
      <c r="B9" s="109"/>
      <c r="C9" s="1"/>
      <c r="D9" s="112"/>
      <c r="E9" s="16"/>
      <c r="F9" s="109"/>
      <c r="G9" s="107"/>
      <c r="H9" s="108"/>
    </row>
    <row r="10" spans="1:8" ht="12.75">
      <c r="A10" s="107"/>
      <c r="B10" s="109"/>
      <c r="C10" s="109"/>
      <c r="D10" s="109"/>
      <c r="E10" s="27"/>
      <c r="F10" s="109"/>
      <c r="G10" s="107"/>
      <c r="H10" s="108"/>
    </row>
    <row r="11" spans="1:8" ht="16.5" customHeight="1">
      <c r="A11" s="107"/>
      <c r="B11" s="109"/>
      <c r="C11" s="113" t="s">
        <v>2</v>
      </c>
      <c r="D11" s="114" t="s">
        <v>3</v>
      </c>
      <c r="E11" s="115" t="s">
        <v>51</v>
      </c>
      <c r="F11" s="109"/>
      <c r="G11" s="107"/>
      <c r="H11" s="108"/>
    </row>
    <row r="12" spans="1:8" ht="18" customHeight="1">
      <c r="A12" s="107"/>
      <c r="B12" s="109"/>
      <c r="C12" s="116">
        <v>36526</v>
      </c>
      <c r="D12" s="117" t="s">
        <v>4</v>
      </c>
      <c r="E12" s="118"/>
      <c r="F12" s="109"/>
      <c r="G12" s="107"/>
      <c r="H12" s="108"/>
    </row>
    <row r="13" spans="1:8" ht="18" customHeight="1">
      <c r="A13" s="107"/>
      <c r="B13" s="109"/>
      <c r="C13" s="119">
        <v>36531</v>
      </c>
      <c r="D13" s="120" t="s">
        <v>52</v>
      </c>
      <c r="E13" s="121" t="s">
        <v>53</v>
      </c>
      <c r="F13" s="109"/>
      <c r="G13" s="107"/>
      <c r="H13" s="108"/>
    </row>
    <row r="14" spans="1:8" ht="18" customHeight="1">
      <c r="A14" s="107"/>
      <c r="B14" s="109"/>
      <c r="C14" s="116">
        <v>36637</v>
      </c>
      <c r="D14" s="117" t="s">
        <v>5</v>
      </c>
      <c r="E14" s="118"/>
      <c r="F14" s="109"/>
      <c r="G14" s="107"/>
      <c r="H14" s="108"/>
    </row>
    <row r="15" spans="1:8" ht="18" customHeight="1">
      <c r="A15" s="107"/>
      <c r="B15" s="109"/>
      <c r="C15" s="119">
        <v>36639</v>
      </c>
      <c r="D15" s="120" t="s">
        <v>6</v>
      </c>
      <c r="E15" s="121"/>
      <c r="F15" s="109"/>
      <c r="G15" s="107"/>
      <c r="H15" s="108"/>
    </row>
    <row r="16" spans="1:8" ht="18" customHeight="1">
      <c r="A16" s="107"/>
      <c r="B16" s="109"/>
      <c r="C16" s="116">
        <v>36640</v>
      </c>
      <c r="D16" s="117" t="s">
        <v>7</v>
      </c>
      <c r="E16" s="118"/>
      <c r="F16" s="109"/>
      <c r="G16" s="107"/>
      <c r="H16" s="108"/>
    </row>
    <row r="17" spans="1:8" ht="18" customHeight="1">
      <c r="A17" s="107"/>
      <c r="B17" s="109"/>
      <c r="C17" s="119">
        <v>36647</v>
      </c>
      <c r="D17" s="120" t="s">
        <v>8</v>
      </c>
      <c r="E17" s="121"/>
      <c r="F17" s="109"/>
      <c r="G17" s="107"/>
      <c r="H17" s="108"/>
    </row>
    <row r="18" spans="1:8" ht="18" customHeight="1">
      <c r="A18" s="107"/>
      <c r="B18" s="109"/>
      <c r="C18" s="116">
        <v>36678</v>
      </c>
      <c r="D18" s="117" t="s">
        <v>9</v>
      </c>
      <c r="E18" s="118"/>
      <c r="F18" s="109"/>
      <c r="G18" s="107"/>
      <c r="H18" s="108"/>
    </row>
    <row r="19" spans="1:8" ht="18" customHeight="1">
      <c r="A19" s="107"/>
      <c r="B19" s="109"/>
      <c r="C19" s="119">
        <v>36688</v>
      </c>
      <c r="D19" s="120" t="s">
        <v>10</v>
      </c>
      <c r="E19" s="121"/>
      <c r="F19" s="109"/>
      <c r="G19" s="107"/>
      <c r="H19" s="108"/>
    </row>
    <row r="20" spans="1:8" ht="18" customHeight="1">
      <c r="A20" s="107"/>
      <c r="B20" s="109"/>
      <c r="C20" s="116">
        <v>36689</v>
      </c>
      <c r="D20" s="117" t="s">
        <v>11</v>
      </c>
      <c r="E20" s="118"/>
      <c r="F20" s="109"/>
      <c r="G20" s="107"/>
      <c r="H20" s="108"/>
    </row>
    <row r="21" spans="1:8" ht="30.75" customHeight="1">
      <c r="A21" s="107"/>
      <c r="B21" s="109"/>
      <c r="C21" s="119">
        <v>36699</v>
      </c>
      <c r="D21" s="120" t="s">
        <v>12</v>
      </c>
      <c r="E21" s="121" t="s">
        <v>54</v>
      </c>
      <c r="F21" s="109"/>
      <c r="G21" s="107"/>
      <c r="H21" s="108"/>
    </row>
    <row r="22" spans="1:8" ht="18" customHeight="1">
      <c r="A22" s="107"/>
      <c r="B22" s="109"/>
      <c r="C22" s="149">
        <v>36753</v>
      </c>
      <c r="D22" s="150" t="s">
        <v>13</v>
      </c>
      <c r="E22" s="151" t="s">
        <v>55</v>
      </c>
      <c r="F22" s="109"/>
      <c r="G22" s="107"/>
      <c r="H22" s="108"/>
    </row>
    <row r="23" spans="1:8" ht="18" customHeight="1">
      <c r="A23" s="107"/>
      <c r="B23" s="109"/>
      <c r="C23" s="119">
        <v>36802</v>
      </c>
      <c r="D23" s="120" t="s">
        <v>50</v>
      </c>
      <c r="E23" s="121"/>
      <c r="F23" s="109"/>
      <c r="G23" s="107"/>
      <c r="H23" s="108"/>
    </row>
    <row r="24" spans="1:8" ht="18" customHeight="1">
      <c r="A24" s="107"/>
      <c r="B24" s="109"/>
      <c r="C24" s="149">
        <v>36830</v>
      </c>
      <c r="D24" s="150" t="s">
        <v>56</v>
      </c>
      <c r="E24" s="151" t="s">
        <v>57</v>
      </c>
      <c r="F24" s="109"/>
      <c r="G24" s="107"/>
      <c r="H24" s="108"/>
    </row>
    <row r="25" spans="1:8" ht="18" customHeight="1">
      <c r="A25" s="107"/>
      <c r="B25" s="109"/>
      <c r="C25" s="119">
        <v>36831</v>
      </c>
      <c r="D25" s="120" t="s">
        <v>14</v>
      </c>
      <c r="E25" s="121" t="s">
        <v>58</v>
      </c>
      <c r="F25" s="109"/>
      <c r="G25" s="107"/>
      <c r="H25" s="108"/>
    </row>
    <row r="26" spans="1:8" ht="18" customHeight="1">
      <c r="A26" s="107"/>
      <c r="B26" s="109"/>
      <c r="C26" s="149">
        <v>36852</v>
      </c>
      <c r="D26" s="150" t="s">
        <v>59</v>
      </c>
      <c r="E26" s="118" t="s">
        <v>60</v>
      </c>
      <c r="F26" s="109"/>
      <c r="G26" s="107"/>
      <c r="H26" s="108"/>
    </row>
    <row r="27" spans="1:8" ht="18" customHeight="1">
      <c r="A27" s="107"/>
      <c r="B27" s="109"/>
      <c r="C27" s="119">
        <v>36885</v>
      </c>
      <c r="D27" s="120" t="s">
        <v>61</v>
      </c>
      <c r="E27" s="121"/>
      <c r="F27" s="109"/>
      <c r="G27" s="107"/>
      <c r="H27" s="108"/>
    </row>
    <row r="28" spans="1:8" ht="18" customHeight="1">
      <c r="A28" s="107"/>
      <c r="B28" s="109"/>
      <c r="C28" s="149">
        <v>36886</v>
      </c>
      <c r="D28" s="150" t="s">
        <v>62</v>
      </c>
      <c r="E28" s="151"/>
      <c r="F28" s="109"/>
      <c r="G28" s="107"/>
      <c r="H28" s="108"/>
    </row>
    <row r="29" spans="1:8" ht="4.5" customHeight="1">
      <c r="A29" s="107"/>
      <c r="B29" s="109"/>
      <c r="C29" s="109"/>
      <c r="D29" s="109"/>
      <c r="E29" s="109"/>
      <c r="F29" s="109"/>
      <c r="G29" s="107"/>
      <c r="H29" s="108"/>
    </row>
    <row r="30" spans="1:8" ht="4.5" customHeight="1">
      <c r="A30" s="107"/>
      <c r="B30" s="107"/>
      <c r="C30" s="107"/>
      <c r="D30" s="107"/>
      <c r="E30" s="107"/>
      <c r="F30" s="107"/>
      <c r="G30" s="107"/>
      <c r="H30" s="108"/>
    </row>
    <row r="31" spans="1:8" ht="21" customHeight="1">
      <c r="A31" s="112"/>
      <c r="B31" s="112"/>
      <c r="C31" s="112"/>
      <c r="D31" s="112"/>
      <c r="E31" s="16"/>
      <c r="F31" s="112"/>
      <c r="G31" s="112"/>
      <c r="H31" s="108"/>
    </row>
    <row r="32" spans="1:8" ht="12.75">
      <c r="A32" s="112"/>
      <c r="B32" s="112"/>
      <c r="C32" s="112"/>
      <c r="D32" s="112"/>
      <c r="E32" s="16"/>
      <c r="F32" s="112"/>
      <c r="G32" s="112"/>
      <c r="H32" s="108"/>
    </row>
  </sheetData>
  <printOptions/>
  <pageMargins left="0.3937007874015748" right="0.3937007874015748" top="0.31496062992125984" bottom="0.31496062992125984" header="0" footer="0"/>
  <pageSetup horizontalDpi="600" verticalDpi="600" orientation="landscape" paperSize="9" scale="80" r:id="rId3"/>
  <drawing r:id="rId2"/>
  <legacyDrawing r:id="rId1"/>
</worksheet>
</file>

<file path=xl/worksheets/sheet3.xml><?xml version="1.0" encoding="utf-8"?>
<worksheet xmlns="http://schemas.openxmlformats.org/spreadsheetml/2006/main" xmlns:r="http://schemas.openxmlformats.org/officeDocument/2006/relationships">
  <sheetPr codeName="Tabelle3"/>
  <dimension ref="A1:CT303"/>
  <sheetViews>
    <sheetView showGridLines="0" showRowColHeaders="0" tabSelected="1" zoomScale="75" zoomScaleNormal="75" workbookViewId="0" topLeftCell="A3">
      <pane xSplit="8" topLeftCell="I1" activePane="topRight" state="frozen"/>
      <selection pane="topLeft" activeCell="A3" sqref="A3"/>
      <selection pane="topRight" activeCell="A1" sqref="A1"/>
    </sheetView>
  </sheetViews>
  <sheetFormatPr defaultColWidth="11.421875" defaultRowHeight="12.75"/>
  <cols>
    <col min="1" max="2" width="20.7109375" style="16" hidden="1" customWidth="1"/>
    <col min="3" max="3" width="30.7109375" style="16" hidden="1" customWidth="1"/>
    <col min="4" max="4" width="4.28125" style="16" hidden="1" customWidth="1"/>
    <col min="5" max="5" width="2.8515625" style="16" hidden="1" customWidth="1"/>
    <col min="6" max="6" width="26.8515625" style="42" customWidth="1"/>
    <col min="7" max="7" width="0.85546875" style="16" customWidth="1"/>
    <col min="8" max="8" width="0.85546875" style="17" customWidth="1"/>
    <col min="9" max="9" width="13.00390625" style="37" customWidth="1"/>
    <col min="10" max="10" width="7.7109375" style="18" hidden="1" customWidth="1"/>
    <col min="11" max="11" width="15.7109375" style="19" customWidth="1"/>
    <col min="12" max="12" width="4.7109375" style="89" customWidth="1"/>
    <col min="13" max="13" width="26.00390625" style="16" hidden="1" customWidth="1"/>
    <col min="14" max="14" width="13.00390625" style="37" customWidth="1"/>
    <col min="15" max="15" width="7.7109375" style="18" hidden="1" customWidth="1"/>
    <col min="16" max="16" width="15.7109375" style="19" customWidth="1"/>
    <col min="17" max="17" width="4.7109375" style="89" customWidth="1"/>
    <col min="18" max="18" width="25.57421875" style="16" hidden="1" customWidth="1"/>
    <col min="19" max="19" width="13.00390625" style="37" customWidth="1"/>
    <col min="20" max="20" width="7.7109375" style="18" hidden="1" customWidth="1"/>
    <col min="21" max="21" width="15.7109375" style="19" customWidth="1"/>
    <col min="22" max="22" width="4.7109375" style="89" customWidth="1"/>
    <col min="23" max="23" width="26.00390625" style="16" hidden="1" customWidth="1"/>
    <col min="24" max="24" width="13.00390625" style="37" customWidth="1"/>
    <col min="25" max="25" width="7.7109375" style="18" hidden="1" customWidth="1"/>
    <col min="26" max="26" width="15.7109375" style="19" customWidth="1"/>
    <col min="27" max="27" width="4.7109375" style="89" customWidth="1"/>
    <col min="28" max="28" width="26.00390625" style="16" hidden="1" customWidth="1"/>
    <col min="29" max="29" width="13.00390625" style="37" customWidth="1"/>
    <col min="30" max="30" width="7.7109375" style="18" hidden="1" customWidth="1"/>
    <col min="31" max="31" width="15.7109375" style="19" customWidth="1"/>
    <col min="32" max="32" width="4.7109375" style="89" customWidth="1"/>
    <col min="33" max="33" width="26.00390625" style="16" hidden="1" customWidth="1"/>
    <col min="34" max="34" width="13.00390625" style="37" customWidth="1"/>
    <col min="35" max="35" width="7.7109375" style="18" hidden="1" customWidth="1"/>
    <col min="36" max="36" width="15.7109375" style="19" customWidth="1"/>
    <col min="37" max="37" width="4.7109375" style="89" customWidth="1"/>
    <col min="38" max="38" width="26.00390625" style="16" hidden="1" customWidth="1"/>
    <col min="39" max="39" width="13.00390625" style="37" customWidth="1"/>
    <col min="40" max="40" width="7.7109375" style="18" hidden="1" customWidth="1"/>
    <col min="41" max="41" width="15.7109375" style="19" customWidth="1"/>
    <col min="42" max="42" width="4.7109375" style="89" customWidth="1"/>
    <col min="43" max="43" width="26.00390625" style="16" hidden="1" customWidth="1"/>
    <col min="44" max="44" width="13.00390625" style="37" customWidth="1"/>
    <col min="45" max="45" width="7.7109375" style="18" hidden="1" customWidth="1"/>
    <col min="46" max="46" width="15.7109375" style="19" customWidth="1"/>
    <col min="47" max="47" width="4.7109375" style="89" customWidth="1"/>
    <col min="48" max="48" width="26.00390625" style="16" hidden="1" customWidth="1"/>
    <col min="49" max="49" width="13.00390625" style="37" customWidth="1"/>
    <col min="50" max="50" width="7.7109375" style="18" hidden="1" customWidth="1"/>
    <col min="51" max="51" width="15.7109375" style="19" customWidth="1"/>
    <col min="52" max="52" width="4.7109375" style="89" customWidth="1"/>
    <col min="53" max="53" width="26.00390625" style="16" hidden="1" customWidth="1"/>
    <col min="54" max="54" width="13.00390625" style="37" customWidth="1"/>
    <col min="55" max="55" width="7.7109375" style="18" hidden="1" customWidth="1"/>
    <col min="56" max="56" width="15.7109375" style="19" customWidth="1"/>
    <col min="57" max="57" width="4.7109375" style="89" customWidth="1"/>
    <col min="58" max="58" width="26.00390625" style="16" hidden="1" customWidth="1"/>
    <col min="59" max="59" width="13.00390625" style="37" customWidth="1"/>
    <col min="60" max="60" width="7.7109375" style="18" hidden="1" customWidth="1"/>
    <col min="61" max="61" width="15.7109375" style="19" customWidth="1"/>
    <col min="62" max="62" width="4.7109375" style="89" customWidth="1"/>
    <col min="63" max="63" width="26.00390625" style="16" hidden="1" customWidth="1"/>
    <col min="64" max="64" width="13.00390625" style="37" customWidth="1"/>
    <col min="65" max="65" width="7.7109375" style="18" hidden="1" customWidth="1"/>
    <col min="66" max="66" width="15.7109375" style="19" customWidth="1"/>
    <col min="67" max="67" width="4.7109375" style="89" customWidth="1"/>
    <col min="68" max="68" width="26.00390625" style="19" hidden="1" customWidth="1"/>
    <col min="69" max="70" width="0.85546875" style="16" customWidth="1"/>
    <col min="71" max="71" width="11.421875" style="16" customWidth="1"/>
    <col min="72" max="76" width="11.421875" style="75" customWidth="1"/>
    <col min="77" max="16384" width="11.421875" style="16" customWidth="1"/>
  </cols>
  <sheetData>
    <row r="1" spans="1:70" ht="30" customHeight="1" hidden="1">
      <c r="A1" s="27"/>
      <c r="C1" s="22"/>
      <c r="D1" s="22"/>
      <c r="E1" s="22"/>
      <c r="F1" s="22"/>
      <c r="G1" s="12"/>
      <c r="H1" s="13"/>
      <c r="I1" s="36"/>
      <c r="J1" s="14"/>
      <c r="K1" s="15"/>
      <c r="L1" s="88"/>
      <c r="M1" s="12"/>
      <c r="N1" s="36"/>
      <c r="O1" s="14"/>
      <c r="P1" s="15"/>
      <c r="Q1" s="88"/>
      <c r="R1" s="12"/>
      <c r="S1" s="36"/>
      <c r="T1" s="14"/>
      <c r="U1" s="15"/>
      <c r="V1" s="88"/>
      <c r="W1" s="12"/>
      <c r="X1" s="36"/>
      <c r="Y1" s="14"/>
      <c r="Z1" s="15"/>
      <c r="AA1" s="88"/>
      <c r="AB1" s="12"/>
      <c r="AC1" s="36"/>
      <c r="AD1" s="14"/>
      <c r="AE1" s="15"/>
      <c r="AF1" s="90"/>
      <c r="AG1" s="24"/>
      <c r="AH1" s="38"/>
      <c r="AI1" s="24"/>
      <c r="AJ1" s="24"/>
      <c r="AK1" s="88"/>
      <c r="AL1" s="12"/>
      <c r="AM1" s="36"/>
      <c r="AN1" s="14"/>
      <c r="AO1" s="15"/>
      <c r="AP1" s="88"/>
      <c r="AQ1" s="12"/>
      <c r="AR1" s="36"/>
      <c r="AS1" s="14"/>
      <c r="AT1" s="15"/>
      <c r="AU1" s="88"/>
      <c r="AV1" s="12"/>
      <c r="AW1" s="36"/>
      <c r="AX1" s="14"/>
      <c r="AY1" s="15"/>
      <c r="AZ1" s="88"/>
      <c r="BA1" s="12"/>
      <c r="BB1" s="36"/>
      <c r="BC1" s="14"/>
      <c r="BD1" s="15"/>
      <c r="BE1" s="88"/>
      <c r="BF1" s="12"/>
      <c r="BG1" s="38"/>
      <c r="BH1" s="14"/>
      <c r="BI1" s="15"/>
      <c r="BJ1" s="88"/>
      <c r="BK1" s="12"/>
      <c r="BL1" s="36"/>
      <c r="BM1" s="14"/>
      <c r="BN1" s="15"/>
      <c r="BO1" s="88"/>
      <c r="BP1" s="15"/>
      <c r="BQ1" s="12"/>
      <c r="BR1" s="12"/>
    </row>
    <row r="2" spans="1:59" ht="3" customHeight="1" hidden="1">
      <c r="A2" s="46"/>
      <c r="B2" s="43"/>
      <c r="C2" s="22"/>
      <c r="D2" s="22"/>
      <c r="E2" s="22"/>
      <c r="F2" s="22"/>
      <c r="AF2" s="90"/>
      <c r="AG2" s="24"/>
      <c r="AH2" s="38"/>
      <c r="AI2" s="24"/>
      <c r="AJ2" s="24"/>
      <c r="BG2" s="39"/>
    </row>
    <row r="3" spans="3:70" ht="4.5" customHeight="1">
      <c r="C3" s="22"/>
      <c r="D3" s="22"/>
      <c r="E3" s="22"/>
      <c r="F3" s="22"/>
      <c r="G3" s="20"/>
      <c r="H3" s="21"/>
      <c r="I3" s="38"/>
      <c r="J3" s="22"/>
      <c r="K3" s="24"/>
      <c r="L3" s="90"/>
      <c r="M3" s="23"/>
      <c r="N3" s="38"/>
      <c r="O3" s="22"/>
      <c r="P3" s="24"/>
      <c r="Q3" s="90"/>
      <c r="R3" s="23"/>
      <c r="S3" s="38"/>
      <c r="T3" s="22"/>
      <c r="U3" s="24"/>
      <c r="V3" s="90"/>
      <c r="W3" s="23"/>
      <c r="X3" s="38"/>
      <c r="Y3" s="22"/>
      <c r="Z3" s="24"/>
      <c r="AA3" s="90"/>
      <c r="AB3" s="23"/>
      <c r="AC3" s="38"/>
      <c r="AD3" s="22"/>
      <c r="AE3" s="24"/>
      <c r="AF3" s="90"/>
      <c r="AG3" s="24"/>
      <c r="AH3" s="38"/>
      <c r="AI3" s="24"/>
      <c r="AJ3" s="24"/>
      <c r="AK3" s="90"/>
      <c r="AL3" s="23"/>
      <c r="AM3" s="38"/>
      <c r="AN3" s="22"/>
      <c r="AO3" s="24"/>
      <c r="AP3" s="90"/>
      <c r="AQ3" s="23"/>
      <c r="AR3" s="38"/>
      <c r="AS3" s="22"/>
      <c r="AT3" s="24"/>
      <c r="AU3" s="90"/>
      <c r="AV3" s="23"/>
      <c r="AW3" s="38"/>
      <c r="AX3" s="22"/>
      <c r="AY3" s="24"/>
      <c r="AZ3" s="90"/>
      <c r="BA3" s="23"/>
      <c r="BB3" s="38"/>
      <c r="BC3" s="22"/>
      <c r="BD3" s="24"/>
      <c r="BE3" s="90"/>
      <c r="BF3" s="23"/>
      <c r="BG3" s="38"/>
      <c r="BH3" s="22"/>
      <c r="BI3" s="24"/>
      <c r="BJ3" s="90"/>
      <c r="BK3" s="23"/>
      <c r="BL3" s="38"/>
      <c r="BM3" s="22"/>
      <c r="BN3" s="24"/>
      <c r="BO3" s="90"/>
      <c r="BP3" s="24"/>
      <c r="BQ3" s="23"/>
      <c r="BR3" s="23"/>
    </row>
    <row r="4" spans="3:70" ht="6" customHeight="1" hidden="1">
      <c r="C4" s="27"/>
      <c r="F4" s="44"/>
      <c r="G4" s="20"/>
      <c r="H4" s="25"/>
      <c r="I4" s="39"/>
      <c r="J4" s="26"/>
      <c r="K4" s="28"/>
      <c r="L4" s="91"/>
      <c r="M4" s="27"/>
      <c r="N4" s="39"/>
      <c r="O4" s="26"/>
      <c r="P4" s="28"/>
      <c r="Q4" s="91"/>
      <c r="R4" s="27"/>
      <c r="S4" s="39"/>
      <c r="T4" s="26"/>
      <c r="U4" s="28"/>
      <c r="V4" s="91"/>
      <c r="W4" s="27"/>
      <c r="X4" s="39"/>
      <c r="Y4" s="26"/>
      <c r="Z4" s="28"/>
      <c r="AA4" s="91"/>
      <c r="AB4" s="27"/>
      <c r="AC4" s="39"/>
      <c r="AD4" s="26"/>
      <c r="AE4" s="28"/>
      <c r="AG4" s="28"/>
      <c r="AH4" s="39"/>
      <c r="AI4" s="28"/>
      <c r="AK4" s="91"/>
      <c r="AL4" s="27"/>
      <c r="AM4" s="39"/>
      <c r="AN4" s="26"/>
      <c r="AO4" s="28"/>
      <c r="AP4" s="91"/>
      <c r="AQ4" s="27"/>
      <c r="AR4" s="39"/>
      <c r="AS4" s="26"/>
      <c r="AT4" s="28"/>
      <c r="AU4" s="91"/>
      <c r="AV4" s="27"/>
      <c r="AW4" s="39"/>
      <c r="AX4" s="26"/>
      <c r="AY4" s="28"/>
      <c r="AZ4" s="91"/>
      <c r="BA4" s="27"/>
      <c r="BB4" s="39"/>
      <c r="BC4" s="26"/>
      <c r="BD4" s="28"/>
      <c r="BE4" s="91"/>
      <c r="BF4" s="27"/>
      <c r="BG4" s="39"/>
      <c r="BH4" s="26"/>
      <c r="BI4" s="28"/>
      <c r="BJ4" s="91"/>
      <c r="BK4" s="27"/>
      <c r="BL4" s="39"/>
      <c r="BM4" s="26"/>
      <c r="BN4" s="28"/>
      <c r="BO4" s="91"/>
      <c r="BP4" s="28"/>
      <c r="BQ4" s="29"/>
      <c r="BR4" s="23"/>
    </row>
    <row r="5" spans="3:70" ht="14.25" hidden="1">
      <c r="C5" s="27"/>
      <c r="F5" s="44"/>
      <c r="G5" s="20"/>
      <c r="I5" s="37" t="s">
        <v>15</v>
      </c>
      <c r="AG5" s="19"/>
      <c r="AI5" s="19"/>
      <c r="BQ5" s="29"/>
      <c r="BR5" s="23"/>
    </row>
    <row r="6" spans="3:70" ht="14.25" hidden="1">
      <c r="C6" s="27"/>
      <c r="F6" s="44"/>
      <c r="G6" s="20"/>
      <c r="AG6" s="19"/>
      <c r="AI6" s="19"/>
      <c r="BQ6" s="29"/>
      <c r="BR6" s="23"/>
    </row>
    <row r="7" spans="3:70" ht="14.25" hidden="1">
      <c r="C7" s="27"/>
      <c r="F7" s="44"/>
      <c r="G7" s="20"/>
      <c r="AG7" s="19"/>
      <c r="AI7" s="19"/>
      <c r="BQ7" s="29"/>
      <c r="BR7" s="23"/>
    </row>
    <row r="8" spans="3:70" ht="14.25" hidden="1">
      <c r="C8" s="27"/>
      <c r="F8" s="44"/>
      <c r="G8" s="20"/>
      <c r="AG8" s="19"/>
      <c r="AI8" s="19"/>
      <c r="BQ8" s="29"/>
      <c r="BR8" s="23"/>
    </row>
    <row r="9" spans="3:70" ht="14.25" hidden="1">
      <c r="C9" s="27"/>
      <c r="F9" s="44"/>
      <c r="G9" s="20"/>
      <c r="AG9" s="19"/>
      <c r="AI9" s="19"/>
      <c r="BQ9" s="29"/>
      <c r="BR9" s="23"/>
    </row>
    <row r="10" spans="3:70" ht="14.25" hidden="1">
      <c r="C10" s="27"/>
      <c r="F10" s="44"/>
      <c r="G10" s="20"/>
      <c r="AF10" s="91"/>
      <c r="AG10" s="19"/>
      <c r="AI10" s="19"/>
      <c r="AJ10" s="28"/>
      <c r="BQ10" s="29"/>
      <c r="BR10" s="23"/>
    </row>
    <row r="11" spans="3:70" ht="14.25" hidden="1">
      <c r="C11" s="27"/>
      <c r="F11" s="44"/>
      <c r="G11" s="20"/>
      <c r="AF11" s="92"/>
      <c r="AG11" s="19"/>
      <c r="AI11" s="19"/>
      <c r="AJ11" s="32"/>
      <c r="BQ11" s="29"/>
      <c r="BR11" s="23"/>
    </row>
    <row r="12" spans="3:70" ht="4.5" customHeight="1" hidden="1">
      <c r="C12" s="27"/>
      <c r="F12" s="44"/>
      <c r="G12" s="20"/>
      <c r="H12" s="25"/>
      <c r="I12" s="39"/>
      <c r="J12" s="26"/>
      <c r="K12" s="28"/>
      <c r="L12" s="91"/>
      <c r="M12" s="27"/>
      <c r="N12" s="39"/>
      <c r="O12" s="26"/>
      <c r="P12" s="28"/>
      <c r="Q12" s="91"/>
      <c r="R12" s="27"/>
      <c r="S12" s="39"/>
      <c r="T12" s="26"/>
      <c r="U12" s="28"/>
      <c r="V12" s="91"/>
      <c r="W12" s="27"/>
      <c r="X12" s="39"/>
      <c r="Y12" s="26"/>
      <c r="Z12" s="28"/>
      <c r="AA12" s="91"/>
      <c r="AB12" s="27"/>
      <c r="AC12" s="39"/>
      <c r="AD12" s="26"/>
      <c r="AE12" s="28"/>
      <c r="AF12" s="91"/>
      <c r="AG12" s="28"/>
      <c r="AH12" s="39"/>
      <c r="AI12" s="28"/>
      <c r="AJ12" s="27"/>
      <c r="AK12" s="91"/>
      <c r="AL12" s="27"/>
      <c r="AM12" s="39"/>
      <c r="AN12" s="26"/>
      <c r="AO12" s="28"/>
      <c r="AP12" s="91"/>
      <c r="AQ12" s="27"/>
      <c r="AR12" s="39"/>
      <c r="AS12" s="26"/>
      <c r="AT12" s="28"/>
      <c r="AU12" s="91"/>
      <c r="AV12" s="27"/>
      <c r="AW12" s="39"/>
      <c r="AX12" s="26"/>
      <c r="AY12" s="28"/>
      <c r="AZ12" s="91"/>
      <c r="BA12" s="27"/>
      <c r="BB12" s="39"/>
      <c r="BC12" s="26"/>
      <c r="BD12" s="28"/>
      <c r="BE12" s="91"/>
      <c r="BF12" s="27"/>
      <c r="BG12" s="39"/>
      <c r="BH12" s="26"/>
      <c r="BI12" s="28"/>
      <c r="BJ12" s="91"/>
      <c r="BK12" s="27"/>
      <c r="BL12" s="39"/>
      <c r="BM12" s="26"/>
      <c r="BN12" s="28"/>
      <c r="BO12" s="91"/>
      <c r="BP12" s="28"/>
      <c r="BQ12" s="29"/>
      <c r="BR12" s="23"/>
    </row>
    <row r="13" spans="3:70" ht="19.5" customHeight="1" hidden="1">
      <c r="C13" s="27"/>
      <c r="F13" s="44"/>
      <c r="G13" s="20"/>
      <c r="H13" s="25"/>
      <c r="I13" s="40"/>
      <c r="J13" s="30"/>
      <c r="K13" s="32"/>
      <c r="L13" s="92"/>
      <c r="M13" s="31"/>
      <c r="N13" s="40"/>
      <c r="O13" s="30"/>
      <c r="P13" s="32"/>
      <c r="Q13" s="92"/>
      <c r="R13" s="31"/>
      <c r="S13" s="40"/>
      <c r="T13" s="30"/>
      <c r="U13" s="32"/>
      <c r="V13" s="92"/>
      <c r="W13" s="31"/>
      <c r="X13" s="40"/>
      <c r="Y13" s="30"/>
      <c r="Z13" s="32"/>
      <c r="AA13" s="92"/>
      <c r="AB13" s="31"/>
      <c r="AC13" s="40"/>
      <c r="AD13" s="30"/>
      <c r="AE13" s="32"/>
      <c r="AF13" s="90"/>
      <c r="AG13" s="32"/>
      <c r="AH13" s="40"/>
      <c r="AI13" s="32"/>
      <c r="AJ13" s="24"/>
      <c r="AK13" s="92"/>
      <c r="AL13" s="31"/>
      <c r="AM13" s="40"/>
      <c r="AN13" s="30"/>
      <c r="AO13" s="32"/>
      <c r="AP13" s="92"/>
      <c r="AQ13" s="31"/>
      <c r="AR13" s="40"/>
      <c r="AS13" s="30"/>
      <c r="AT13" s="32"/>
      <c r="AU13" s="92"/>
      <c r="AV13" s="31"/>
      <c r="AW13" s="40"/>
      <c r="AX13" s="30"/>
      <c r="AY13" s="32"/>
      <c r="AZ13" s="92"/>
      <c r="BA13" s="31"/>
      <c r="BB13" s="40"/>
      <c r="BC13" s="30"/>
      <c r="BD13" s="32"/>
      <c r="BE13" s="92"/>
      <c r="BF13" s="31"/>
      <c r="BG13" s="40"/>
      <c r="BH13" s="30"/>
      <c r="BI13" s="32"/>
      <c r="BJ13" s="92"/>
      <c r="BK13" s="31"/>
      <c r="BL13" s="40"/>
      <c r="BM13" s="30"/>
      <c r="BN13" s="32"/>
      <c r="BO13" s="92"/>
      <c r="BP13" s="32"/>
      <c r="BQ13" s="29"/>
      <c r="BR13" s="23"/>
    </row>
    <row r="14" spans="3:70" ht="6" customHeight="1">
      <c r="C14" s="27"/>
      <c r="F14" s="44"/>
      <c r="G14" s="20"/>
      <c r="H14" s="25"/>
      <c r="I14" s="39"/>
      <c r="J14" s="26"/>
      <c r="K14" s="28"/>
      <c r="L14" s="91"/>
      <c r="M14" s="27"/>
      <c r="N14" s="39"/>
      <c r="O14" s="26"/>
      <c r="P14" s="28"/>
      <c r="Q14" s="91"/>
      <c r="R14" s="27"/>
      <c r="S14" s="39"/>
      <c r="T14" s="26"/>
      <c r="U14" s="28"/>
      <c r="V14" s="91"/>
      <c r="W14" s="27"/>
      <c r="X14" s="39"/>
      <c r="Y14" s="26"/>
      <c r="Z14" s="28"/>
      <c r="AA14" s="91"/>
      <c r="AB14" s="27"/>
      <c r="AC14" s="39"/>
      <c r="AD14" s="27"/>
      <c r="AE14" s="27"/>
      <c r="AF14" s="91"/>
      <c r="AG14" s="27"/>
      <c r="AH14" s="39"/>
      <c r="AI14" s="27"/>
      <c r="AJ14" s="28"/>
      <c r="AK14" s="91"/>
      <c r="AL14" s="27"/>
      <c r="AM14" s="39"/>
      <c r="AN14" s="26"/>
      <c r="AO14" s="28"/>
      <c r="AP14" s="91"/>
      <c r="AQ14" s="27"/>
      <c r="AR14" s="39"/>
      <c r="AS14" s="26"/>
      <c r="AT14" s="28"/>
      <c r="AU14" s="91"/>
      <c r="AV14" s="27"/>
      <c r="AW14" s="39"/>
      <c r="AX14" s="26"/>
      <c r="AY14" s="28"/>
      <c r="AZ14" s="91"/>
      <c r="BA14" s="27"/>
      <c r="BB14" s="39"/>
      <c r="BC14" s="26"/>
      <c r="BD14" s="28"/>
      <c r="BE14" s="91"/>
      <c r="BF14" s="27"/>
      <c r="BG14" s="39"/>
      <c r="BH14" s="26"/>
      <c r="BI14" s="28"/>
      <c r="BJ14" s="91"/>
      <c r="BK14" s="27"/>
      <c r="BL14" s="39"/>
      <c r="BM14" s="26"/>
      <c r="BN14" s="28"/>
      <c r="BO14" s="91"/>
      <c r="BP14" s="28"/>
      <c r="BQ14" s="29"/>
      <c r="BR14" s="23"/>
    </row>
    <row r="15" spans="3:98" ht="64.5" customHeight="1">
      <c r="C15" s="27"/>
      <c r="F15" s="44"/>
      <c r="G15" s="20"/>
      <c r="H15" s="33"/>
      <c r="I15" s="122">
        <v>1</v>
      </c>
      <c r="J15" s="123">
        <v>2006</v>
      </c>
      <c r="K15" s="124">
        <v>2002</v>
      </c>
      <c r="L15" s="125"/>
      <c r="M15" s="126"/>
      <c r="N15" s="127">
        <v>2</v>
      </c>
      <c r="O15" s="123">
        <v>2006</v>
      </c>
      <c r="P15" s="128">
        <v>3</v>
      </c>
      <c r="Q15" s="125"/>
      <c r="R15" s="129"/>
      <c r="S15" s="127">
        <v>3</v>
      </c>
      <c r="T15" s="129">
        <v>2006</v>
      </c>
      <c r="U15" s="130"/>
      <c r="V15" s="125"/>
      <c r="W15" s="129"/>
      <c r="X15" s="127">
        <v>4</v>
      </c>
      <c r="Y15" s="129">
        <v>2006</v>
      </c>
      <c r="Z15" s="131">
        <f>K15</f>
        <v>2002</v>
      </c>
      <c r="AA15" s="125"/>
      <c r="AB15" s="129"/>
      <c r="AC15" s="127">
        <v>5</v>
      </c>
      <c r="AD15" s="129">
        <v>2006</v>
      </c>
      <c r="AE15" s="129"/>
      <c r="AF15" s="125"/>
      <c r="AG15" s="129"/>
      <c r="AH15" s="127">
        <v>6</v>
      </c>
      <c r="AI15" s="129">
        <v>2006</v>
      </c>
      <c r="AJ15" s="129"/>
      <c r="AK15" s="125"/>
      <c r="AL15" s="129"/>
      <c r="AM15" s="127">
        <v>7</v>
      </c>
      <c r="AN15" s="129">
        <v>2006</v>
      </c>
      <c r="AO15" s="131">
        <f>Z15</f>
        <v>2002</v>
      </c>
      <c r="AP15" s="125"/>
      <c r="AQ15" s="129"/>
      <c r="AR15" s="127">
        <v>8</v>
      </c>
      <c r="AS15" s="129">
        <v>2006</v>
      </c>
      <c r="AT15" s="129"/>
      <c r="AU15" s="125"/>
      <c r="AV15" s="129"/>
      <c r="AW15" s="127">
        <v>9</v>
      </c>
      <c r="AX15" s="129">
        <v>2006</v>
      </c>
      <c r="AY15" s="129"/>
      <c r="AZ15" s="125"/>
      <c r="BA15" s="129"/>
      <c r="BB15" s="127">
        <v>10</v>
      </c>
      <c r="BC15" s="129">
        <v>2006</v>
      </c>
      <c r="BD15" s="131">
        <f>AO15</f>
        <v>2002</v>
      </c>
      <c r="BE15" s="125"/>
      <c r="BF15" s="129"/>
      <c r="BG15" s="127">
        <v>11</v>
      </c>
      <c r="BH15" s="129">
        <v>2006</v>
      </c>
      <c r="BI15" s="129"/>
      <c r="BJ15" s="125"/>
      <c r="BK15" s="129"/>
      <c r="BL15" s="127">
        <v>12</v>
      </c>
      <c r="BM15" s="129">
        <v>2006</v>
      </c>
      <c r="BN15" s="129"/>
      <c r="BO15" s="125"/>
      <c r="BP15" s="132"/>
      <c r="BQ15" s="47"/>
      <c r="BR15" s="21"/>
      <c r="BS15" s="17"/>
      <c r="BY15" s="17"/>
      <c r="BZ15" s="17"/>
      <c r="CA15" s="17"/>
      <c r="CB15" s="17"/>
      <c r="CC15" s="17"/>
      <c r="CD15" s="17"/>
      <c r="CE15" s="17"/>
      <c r="CF15" s="17"/>
      <c r="CG15" s="17"/>
      <c r="CH15" s="17"/>
      <c r="CI15" s="17"/>
      <c r="CJ15" s="17"/>
      <c r="CK15" s="17"/>
      <c r="CL15" s="17"/>
      <c r="CM15" s="17"/>
      <c r="CN15" s="17"/>
      <c r="CO15" s="17"/>
      <c r="CP15" s="17"/>
      <c r="CQ15" s="17"/>
      <c r="CR15" s="17"/>
      <c r="CS15" s="17"/>
      <c r="CT15" s="17"/>
    </row>
    <row r="16" spans="3:76" s="67" customFormat="1" ht="6" customHeight="1" thickBot="1">
      <c r="C16" s="68"/>
      <c r="F16" s="69"/>
      <c r="G16" s="70"/>
      <c r="H16" s="71"/>
      <c r="I16" s="72">
        <f>Basisjahr</f>
        <v>2002</v>
      </c>
      <c r="J16" s="73"/>
      <c r="K16" s="72"/>
      <c r="L16" s="93"/>
      <c r="M16" s="73"/>
      <c r="N16" s="73"/>
      <c r="O16" s="73"/>
      <c r="P16" s="73"/>
      <c r="Q16" s="93"/>
      <c r="R16" s="73"/>
      <c r="S16" s="73"/>
      <c r="T16" s="73"/>
      <c r="U16" s="73"/>
      <c r="V16" s="93"/>
      <c r="W16" s="73"/>
      <c r="X16" s="73"/>
      <c r="Y16" s="73"/>
      <c r="Z16" s="73"/>
      <c r="AA16" s="93"/>
      <c r="AB16" s="73"/>
      <c r="AC16" s="73"/>
      <c r="AD16" s="73"/>
      <c r="AE16" s="73"/>
      <c r="AF16" s="97"/>
      <c r="AG16" s="73"/>
      <c r="AH16" s="73"/>
      <c r="AI16" s="73"/>
      <c r="AJ16" s="73"/>
      <c r="AK16" s="93"/>
      <c r="AL16" s="73"/>
      <c r="AM16" s="72">
        <f>Basisjahr</f>
        <v>2002</v>
      </c>
      <c r="AN16" s="73"/>
      <c r="AO16" s="73"/>
      <c r="AP16" s="93"/>
      <c r="AQ16" s="73"/>
      <c r="AR16" s="73"/>
      <c r="AS16" s="73"/>
      <c r="AT16" s="73"/>
      <c r="AU16" s="93"/>
      <c r="AV16" s="73"/>
      <c r="AW16" s="73"/>
      <c r="AX16" s="73"/>
      <c r="AY16" s="73"/>
      <c r="AZ16" s="93"/>
      <c r="BA16" s="73"/>
      <c r="BB16" s="73"/>
      <c r="BC16" s="73"/>
      <c r="BD16" s="73"/>
      <c r="BE16" s="93"/>
      <c r="BF16" s="73"/>
      <c r="BG16" s="73"/>
      <c r="BH16" s="73"/>
      <c r="BI16" s="73"/>
      <c r="BJ16" s="93"/>
      <c r="BK16" s="73"/>
      <c r="BL16" s="73"/>
      <c r="BM16" s="73"/>
      <c r="BN16" s="73"/>
      <c r="BO16" s="93"/>
      <c r="BP16" s="73"/>
      <c r="BQ16" s="74"/>
      <c r="BR16" s="70"/>
      <c r="BT16" s="76"/>
      <c r="BU16" s="76"/>
      <c r="BV16" s="76"/>
      <c r="BW16" s="76"/>
      <c r="BX16" s="76"/>
    </row>
    <row r="17" spans="3:76" s="50" customFormat="1" ht="21" customHeight="1">
      <c r="C17" s="49"/>
      <c r="F17" s="51"/>
      <c r="G17" s="52"/>
      <c r="H17" s="53"/>
      <c r="I17" s="62">
        <f>I18</f>
        <v>37257</v>
      </c>
      <c r="J17" s="56"/>
      <c r="K17" s="56"/>
      <c r="L17" s="94"/>
      <c r="M17" s="56"/>
      <c r="N17" s="66">
        <f>N18</f>
        <v>37288</v>
      </c>
      <c r="O17" s="56"/>
      <c r="P17" s="56"/>
      <c r="Q17" s="94"/>
      <c r="R17" s="56"/>
      <c r="S17" s="66">
        <f>S18</f>
        <v>37316</v>
      </c>
      <c r="T17" s="56"/>
      <c r="U17" s="56"/>
      <c r="V17" s="94"/>
      <c r="W17" s="56"/>
      <c r="X17" s="66">
        <f>X18</f>
        <v>37347</v>
      </c>
      <c r="Y17" s="56"/>
      <c r="Z17" s="56"/>
      <c r="AA17" s="94"/>
      <c r="AB17" s="56"/>
      <c r="AC17" s="66">
        <f>AC18</f>
        <v>37377</v>
      </c>
      <c r="AD17" s="56"/>
      <c r="AE17" s="56"/>
      <c r="AF17" s="94"/>
      <c r="AG17" s="56"/>
      <c r="AH17" s="66">
        <f>AH18</f>
        <v>37408</v>
      </c>
      <c r="AI17" s="56"/>
      <c r="AJ17" s="56"/>
      <c r="AK17" s="94"/>
      <c r="AL17" s="56"/>
      <c r="AM17" s="66">
        <f>AM18</f>
        <v>37438</v>
      </c>
      <c r="AN17" s="56"/>
      <c r="AO17" s="56"/>
      <c r="AP17" s="94"/>
      <c r="AQ17" s="56"/>
      <c r="AR17" s="66">
        <f>AR18</f>
        <v>37469</v>
      </c>
      <c r="AS17" s="56"/>
      <c r="AT17" s="56"/>
      <c r="AU17" s="94"/>
      <c r="AV17" s="56"/>
      <c r="AW17" s="66">
        <f>AW18</f>
        <v>37500</v>
      </c>
      <c r="AX17" s="56"/>
      <c r="AY17" s="56"/>
      <c r="AZ17" s="94"/>
      <c r="BA17" s="56"/>
      <c r="BB17" s="66">
        <f>BB18</f>
        <v>37530</v>
      </c>
      <c r="BC17" s="56"/>
      <c r="BD17" s="56"/>
      <c r="BE17" s="94"/>
      <c r="BF17" s="56"/>
      <c r="BG17" s="66">
        <f>BG18</f>
        <v>37561</v>
      </c>
      <c r="BH17" s="56"/>
      <c r="BI17" s="56"/>
      <c r="BJ17" s="94"/>
      <c r="BK17" s="56"/>
      <c r="BL17" s="66">
        <f>BL18</f>
        <v>37591</v>
      </c>
      <c r="BM17" s="56"/>
      <c r="BN17" s="56"/>
      <c r="BO17" s="98"/>
      <c r="BP17" s="54"/>
      <c r="BQ17" s="53"/>
      <c r="BR17" s="55"/>
      <c r="BT17" s="77"/>
      <c r="BU17" s="77"/>
      <c r="BV17" s="77"/>
      <c r="BW17" s="77"/>
      <c r="BX17" s="77"/>
    </row>
    <row r="18" spans="3:76" s="18" customFormat="1" ht="19.5" customHeight="1">
      <c r="C18" s="26"/>
      <c r="D18" s="35"/>
      <c r="F18" s="45"/>
      <c r="G18" s="22"/>
      <c r="H18" s="34"/>
      <c r="I18" s="63">
        <f aca="true" t="shared" si="0" ref="I18:I48">IF(MONTH(DATE(Basisjahr,I$15,ROW(I18)-ROW($I$18)+1))=I$15,DATE(Basisjahr,I$15,ROW(I18)-ROW($I$18)+1),"")</f>
        <v>37257</v>
      </c>
      <c r="J18" s="60">
        <f aca="true" t="shared" si="1" ref="J18:J45">IF(I18&lt;&gt;"",WEEKDAY(I18),"")</f>
        <v>3</v>
      </c>
      <c r="K18" s="60" t="str">
        <f>IF(ISNA(VLOOKUP(I18,Feiertage,2,FALSE)),"",VLOOKUP(I18,Feiertage,2,FALSE))&amp;IF(ISNA(VLOOKUP(I18,BesondereTage,2,FALSE)),"",VLOOKUP(I18,BesondereTage,2,FALSE))</f>
        <v>Neujahr</v>
      </c>
      <c r="L18" s="162">
        <f aca="true" t="shared" si="2" ref="L18:L23">IF(I18="","",IF(WEEKDAY(I18)=2,WeekNumber(I18),""))</f>
      </c>
      <c r="M18" s="156"/>
      <c r="N18" s="163">
        <f aca="true" t="shared" si="3" ref="N18:N48">IF(MONTH(DATE(Basisjahr,N$15,ROW(N18)-ROW($I$18)+1))=N$15,DATE(Basisjahr,N$15,ROW(N18)-ROW($I$18)+1),"")</f>
        <v>37288</v>
      </c>
      <c r="O18" s="164">
        <f aca="true" t="shared" si="4" ref="O18:O46">IF(N18&lt;&gt;"",WEEKDAY(N18),"")</f>
        <v>6</v>
      </c>
      <c r="P18" s="164">
        <f aca="true" t="shared" si="5" ref="P18:P33">IF(ISNA(VLOOKUP(N18,Feiertage,2,FALSE)),"",VLOOKUP(N18,Feiertage,2,FALSE))&amp;IF(ISNA(VLOOKUP(N18,BesondereTage,2,FALSE)),"",VLOOKUP(N18,BesondereTage,2,FALSE))</f>
      </c>
      <c r="Q18" s="162">
        <f aca="true" t="shared" si="6" ref="Q18:Q23">IF(N18="","",IF(WEEKDAY(N18)=2,WeekNumber(N18),""))</f>
      </c>
      <c r="R18" s="157"/>
      <c r="S18" s="163">
        <f aca="true" t="shared" si="7" ref="S18:S48">IF(MONTH(DATE(Basisjahr,S$15,ROW(S18)-ROW($I$18)+1))=S$15,DATE(Basisjahr,S$15,ROW(S18)-ROW($I$18)+1),"")</f>
        <v>37316</v>
      </c>
      <c r="T18" s="164">
        <f aca="true" t="shared" si="8" ref="T18:T45">IF(S18&lt;&gt;"",WEEKDAY(S18),"")</f>
        <v>6</v>
      </c>
      <c r="U18" s="164">
        <f aca="true" t="shared" si="9" ref="U18:U33">IF(ISNA(VLOOKUP(S18,Feiertage,2,FALSE)),"",VLOOKUP(S18,Feiertage,2,FALSE))&amp;IF(ISNA(VLOOKUP(S18,BesondereTage,2,FALSE)),"",VLOOKUP(S18,BesondereTage,2,FALSE))</f>
      </c>
      <c r="V18" s="162">
        <f aca="true" t="shared" si="10" ref="V18:V23">IF(S18="","",IF(WEEKDAY(S18)=2,WeekNumber(S18),""))</f>
      </c>
      <c r="W18" s="156"/>
      <c r="X18" s="163">
        <f aca="true" t="shared" si="11" ref="X18:X48">IF(MONTH(DATE(Basisjahr,X$15,ROW(X18)-ROW($I$18)+1))=X$15,DATE(Basisjahr,X$15,ROW(X18)-ROW($I$18)+1),"")</f>
        <v>37347</v>
      </c>
      <c r="Y18" s="164">
        <f aca="true" t="shared" si="12" ref="Y18:Y45">IF(X18&lt;&gt;"",WEEKDAY(X18),"")</f>
        <v>2</v>
      </c>
      <c r="Z18" s="164" t="str">
        <f aca="true" t="shared" si="13" ref="Z18:Z33">IF(ISNA(VLOOKUP(X18,Feiertage,2,FALSE)),"",VLOOKUP(X18,Feiertage,2,FALSE))&amp;IF(ISNA(VLOOKUP(X18,BesondereTage,2,FALSE)),"",VLOOKUP(X18,BesondereTage,2,FALSE))</f>
        <v>Ostermontag</v>
      </c>
      <c r="AA18" s="162">
        <f aca="true" t="shared" si="14" ref="AA18:AA23">IF(X18="","",IF(WEEKDAY(X18)=2,WeekNumber(X18),""))</f>
        <v>14</v>
      </c>
      <c r="AB18" s="156"/>
      <c r="AC18" s="163">
        <f aca="true" t="shared" si="15" ref="AC18:AC48">IF(MONTH(DATE(Basisjahr,AC$15,ROW(AC18)-ROW($I$18)+1))=AC$15,DATE(Basisjahr,AC$15,ROW(AC18)-ROW($I$18)+1),"")</f>
        <v>37377</v>
      </c>
      <c r="AD18" s="164">
        <f aca="true" t="shared" si="16" ref="AD18:AD45">IF(AC18&lt;&gt;"",WEEKDAY(AC18),"")</f>
        <v>4</v>
      </c>
      <c r="AE18" s="164" t="str">
        <f aca="true" t="shared" si="17" ref="AE18:AE33">IF(ISNA(VLOOKUP(AC18,Feiertage,2,FALSE)),"",VLOOKUP(AC18,Feiertage,2,FALSE))&amp;IF(ISNA(VLOOKUP(AC18,BesondereTage,2,FALSE)),"",VLOOKUP(AC18,BesondereTage,2,FALSE))</f>
        <v>Tag der Arbeit</v>
      </c>
      <c r="AF18" s="162">
        <f aca="true" t="shared" si="18" ref="AF18:AF23">IF(AC18="","",IF(WEEKDAY(AC18)=2,WeekNumber(AC18),""))</f>
      </c>
      <c r="AG18" s="156"/>
      <c r="AH18" s="163">
        <f aca="true" t="shared" si="19" ref="AH18:AH48">IF(MONTH(DATE(Basisjahr,AH$15,ROW(AH18)-ROW($I$18)+1))=AH$15,DATE(Basisjahr,AH$15,ROW(AH18)-ROW($I$18)+1),"")</f>
        <v>37408</v>
      </c>
      <c r="AI18" s="166">
        <f aca="true" t="shared" si="20" ref="AI18:AI45">IF(AH18&lt;&gt;"",WEEKDAY(AH18),"")</f>
        <v>7</v>
      </c>
      <c r="AJ18" s="166">
        <f aca="true" t="shared" si="21" ref="AJ18:AJ33">IF(ISNA(VLOOKUP(AH18,Feiertage,2,FALSE)),"",VLOOKUP(AH18,Feiertage,2,FALSE))&amp;IF(ISNA(VLOOKUP(AH18,BesondereTage,2,FALSE)),"",VLOOKUP(AH18,BesondereTage,2,FALSE))</f>
      </c>
      <c r="AK18" s="162">
        <f aca="true" t="shared" si="22" ref="AK18:AK23">IF(AH18="","",IF(WEEKDAY(AH18)=2,WeekNumber(AH18),""))</f>
      </c>
      <c r="AL18" s="156"/>
      <c r="AM18" s="163">
        <f aca="true" t="shared" si="23" ref="AM18:AM48">IF(MONTH(DATE(Basisjahr,AM$15,ROW(AM18)-ROW($I$18)+1))=AM$15,DATE(Basisjahr,AM$15,ROW(AM18)-ROW($I$18)+1),"")</f>
        <v>37438</v>
      </c>
      <c r="AN18" s="164">
        <f aca="true" t="shared" si="24" ref="AN18:AN45">IF(AM18&lt;&gt;"",WEEKDAY(AM18),"")</f>
        <v>2</v>
      </c>
      <c r="AO18" s="164">
        <f aca="true" t="shared" si="25" ref="AO18:AO33">IF(ISNA(VLOOKUP(AM18,Feiertage,2,FALSE)),"",VLOOKUP(AM18,Feiertage,2,FALSE))&amp;IF(ISNA(VLOOKUP(AM18,BesondereTage,2,FALSE)),"",VLOOKUP(AM18,BesondereTage,2,FALSE))</f>
      </c>
      <c r="AP18" s="162">
        <f aca="true" t="shared" si="26" ref="AP18:AP23">IF(AM18="","",IF(WEEKDAY(AM18)=2,WeekNumber(AM18),""))</f>
        <v>27</v>
      </c>
      <c r="AQ18" s="156"/>
      <c r="AR18" s="163">
        <f aca="true" t="shared" si="27" ref="AR18:AR48">IF(MONTH(DATE(Basisjahr,AR$15,ROW(AR18)-ROW($I$18)+1))=AR$15,DATE(Basisjahr,AR$15,ROW(AR18)-ROW($I$18)+1),"")</f>
        <v>37469</v>
      </c>
      <c r="AS18" s="164">
        <f aca="true" t="shared" si="28" ref="AS18:AS45">IF(AR18&lt;&gt;"",WEEKDAY(AR18),"")</f>
        <v>5</v>
      </c>
      <c r="AT18" s="164">
        <f aca="true" t="shared" si="29" ref="AT18:AT33">IF(ISNA(VLOOKUP(AR18,Feiertage,2,FALSE)),"",VLOOKUP(AR18,Feiertage,2,FALSE))&amp;IF(ISNA(VLOOKUP(AR18,BesondereTage,2,FALSE)),"",VLOOKUP(AR18,BesondereTage,2,FALSE))</f>
      </c>
      <c r="AU18" s="162">
        <f aca="true" t="shared" si="30" ref="AU18:AU23">IF(AR18="","",IF(WEEKDAY(AR18)=2,WeekNumber(AR18),""))</f>
      </c>
      <c r="AV18" s="156"/>
      <c r="AW18" s="163">
        <f aca="true" t="shared" si="31" ref="AW18:AW48">IF(MONTH(DATE(Basisjahr,AW$15,ROW(AW18)-ROW($I$18)+1))=AW$15,DATE(Basisjahr,AW$15,ROW(AW18)-ROW($I$18)+1),"")</f>
        <v>37500</v>
      </c>
      <c r="AX18" s="165">
        <f aca="true" t="shared" si="32" ref="AX18:AX45">IF(AW18&lt;&gt;"",WEEKDAY(AW18),"")</f>
        <v>1</v>
      </c>
      <c r="AY18" s="165">
        <f aca="true" t="shared" si="33" ref="AY18:AY33">IF(ISNA(VLOOKUP(AW18,Feiertage,2,FALSE)),"",VLOOKUP(AW18,Feiertage,2,FALSE))&amp;IF(ISNA(VLOOKUP(AW18,BesondereTage,2,FALSE)),"",VLOOKUP(AW18,BesondereTage,2,FALSE))</f>
      </c>
      <c r="AZ18" s="162">
        <f aca="true" t="shared" si="34" ref="AZ18:AZ23">IF(AW18="","",IF(WEEKDAY(AW18)=2,WeekNumber(AW18),""))</f>
      </c>
      <c r="BA18" s="156"/>
      <c r="BB18" s="163">
        <f aca="true" t="shared" si="35" ref="BB18:BB48">IF(MONTH(DATE(Basisjahr,BB$15,ROW(BB18)-ROW($I$18)+1))=BB$15,DATE(Basisjahr,BB$15,ROW(BB18)-ROW($I$18)+1),"")</f>
        <v>37530</v>
      </c>
      <c r="BC18" s="164">
        <f aca="true" t="shared" si="36" ref="BC18:BC45">IF(BB18&lt;&gt;"",WEEKDAY(BB18),"")</f>
        <v>3</v>
      </c>
      <c r="BD18" s="164">
        <f aca="true" t="shared" si="37" ref="BD18:BD33">IF(ISNA(VLOOKUP(BB18,Feiertage,2,FALSE)),"",VLOOKUP(BB18,Feiertage,2,FALSE))&amp;IF(ISNA(VLOOKUP(BB18,BesondereTage,2,FALSE)),"",VLOOKUP(BB18,BesondereTage,2,FALSE))</f>
      </c>
      <c r="BE18" s="162">
        <f aca="true" t="shared" si="38" ref="BE18:BE23">IF(BB18="","",IF(WEEKDAY(BB18)=2,WeekNumber(BB18),""))</f>
      </c>
      <c r="BF18" s="156"/>
      <c r="BG18" s="163">
        <f aca="true" t="shared" si="39" ref="BG18:BG48">IF(MONTH(DATE(Basisjahr,BG$15,ROW(BG18)-ROW($I$18)+1))=BG$15,DATE(Basisjahr,BG$15,ROW(BG18)-ROW($I$18)+1),"")</f>
        <v>37561</v>
      </c>
      <c r="BH18" s="164">
        <f aca="true" t="shared" si="40" ref="BH18:BH45">IF(BG18&lt;&gt;"",WEEKDAY(BG18),"")</f>
        <v>6</v>
      </c>
      <c r="BI18" s="164" t="str">
        <f aca="true" t="shared" si="41" ref="BI18:BI33">IF(ISNA(VLOOKUP(BG18,Feiertage,2,FALSE)),"",VLOOKUP(BG18,Feiertage,2,FALSE))&amp;IF(ISNA(VLOOKUP(BG18,BesondereTage,2,FALSE)),"",VLOOKUP(BG18,BesondereTage,2,FALSE))</f>
        <v>Allerheiligen</v>
      </c>
      <c r="BJ18" s="162">
        <f aca="true" t="shared" si="42" ref="BJ18:BJ23">IF(BG18="","",IF(WEEKDAY(BG18)=2,WeekNumber(BG18),""))</f>
      </c>
      <c r="BK18" s="156"/>
      <c r="BL18" s="163">
        <f aca="true" t="shared" si="43" ref="BL18:BL48">IF(MONTH(DATE(Basisjahr,BL$15,ROW(BL18)-ROW($I$18)+1))=BL$15,DATE(Basisjahr,BL$15,ROW(BL18)-ROW($I$18)+1),"")</f>
        <v>37591</v>
      </c>
      <c r="BM18" s="165">
        <f aca="true" t="shared" si="44" ref="BM18:BM45">IF(BL18&lt;&gt;"",WEEKDAY(BL18),"")</f>
        <v>1</v>
      </c>
      <c r="BN18" s="165">
        <f aca="true" t="shared" si="45" ref="BN18:BN33">IF(ISNA(VLOOKUP(BL18,Feiertage,2,FALSE)),"",VLOOKUP(BL18,Feiertage,2,FALSE))&amp;IF(ISNA(VLOOKUP(BL18,BesondereTage,2,FALSE)),"",VLOOKUP(BL18,BesondereTage,2,FALSE))</f>
      </c>
      <c r="BO18" s="162">
        <f aca="true" t="shared" si="46" ref="BO18:BO23">IF(BL18="","",IF(WEEKDAY(BL18)=2,WeekNumber(BL18),""))</f>
      </c>
      <c r="BP18" s="156"/>
      <c r="BQ18" s="34"/>
      <c r="BR18" s="22"/>
      <c r="BT18" s="78"/>
      <c r="BU18" s="78"/>
      <c r="BV18" s="78"/>
      <c r="BW18" s="78"/>
      <c r="BX18" s="78"/>
    </row>
    <row r="19" spans="3:76" s="18" customFormat="1" ht="19.5" customHeight="1">
      <c r="C19" s="26"/>
      <c r="F19" s="45"/>
      <c r="G19" s="22"/>
      <c r="H19" s="34"/>
      <c r="I19" s="64">
        <f t="shared" si="0"/>
        <v>37258</v>
      </c>
      <c r="J19" s="60">
        <f t="shared" si="1"/>
        <v>4</v>
      </c>
      <c r="K19" s="60"/>
      <c r="L19" s="167"/>
      <c r="M19" s="156"/>
      <c r="N19" s="168">
        <f t="shared" si="3"/>
        <v>37289</v>
      </c>
      <c r="O19" s="169">
        <f t="shared" si="4"/>
        <v>7</v>
      </c>
      <c r="P19" s="169">
        <f t="shared" si="5"/>
      </c>
      <c r="Q19" s="167">
        <f t="shared" si="6"/>
      </c>
      <c r="R19" s="158"/>
      <c r="S19" s="168">
        <f t="shared" si="7"/>
        <v>37317</v>
      </c>
      <c r="T19" s="169">
        <f t="shared" si="8"/>
        <v>7</v>
      </c>
      <c r="U19" s="169">
        <f t="shared" si="9"/>
      </c>
      <c r="V19" s="167">
        <f t="shared" si="10"/>
      </c>
      <c r="W19" s="158"/>
      <c r="X19" s="168">
        <f t="shared" si="11"/>
        <v>37348</v>
      </c>
      <c r="Y19" s="161">
        <f t="shared" si="12"/>
        <v>3</v>
      </c>
      <c r="Z19" s="161">
        <f t="shared" si="13"/>
      </c>
      <c r="AA19" s="167">
        <f t="shared" si="14"/>
      </c>
      <c r="AB19" s="158"/>
      <c r="AC19" s="168">
        <f t="shared" si="15"/>
        <v>37378</v>
      </c>
      <c r="AD19" s="161">
        <f t="shared" si="16"/>
        <v>5</v>
      </c>
      <c r="AE19" s="161">
        <f t="shared" si="17"/>
      </c>
      <c r="AF19" s="167">
        <f t="shared" si="18"/>
      </c>
      <c r="AG19" s="158"/>
      <c r="AH19" s="168">
        <f t="shared" si="19"/>
        <v>37409</v>
      </c>
      <c r="AI19" s="170">
        <f t="shared" si="20"/>
        <v>1</v>
      </c>
      <c r="AJ19" s="170">
        <f t="shared" si="21"/>
      </c>
      <c r="AK19" s="167">
        <f t="shared" si="22"/>
      </c>
      <c r="AL19" s="158"/>
      <c r="AM19" s="168">
        <f t="shared" si="23"/>
        <v>37439</v>
      </c>
      <c r="AN19" s="161">
        <f t="shared" si="24"/>
        <v>3</v>
      </c>
      <c r="AO19" s="161">
        <f t="shared" si="25"/>
      </c>
      <c r="AP19" s="167">
        <f t="shared" si="26"/>
      </c>
      <c r="AQ19" s="158"/>
      <c r="AR19" s="168">
        <f t="shared" si="27"/>
        <v>37470</v>
      </c>
      <c r="AS19" s="161">
        <f t="shared" si="28"/>
        <v>6</v>
      </c>
      <c r="AT19" s="161">
        <f t="shared" si="29"/>
      </c>
      <c r="AU19" s="167">
        <f t="shared" si="30"/>
      </c>
      <c r="AV19" s="158"/>
      <c r="AW19" s="168">
        <f t="shared" si="31"/>
        <v>37501</v>
      </c>
      <c r="AX19" s="161">
        <f t="shared" si="32"/>
        <v>2</v>
      </c>
      <c r="AY19" s="161">
        <f t="shared" si="33"/>
      </c>
      <c r="AZ19" s="167">
        <f t="shared" si="34"/>
        <v>36</v>
      </c>
      <c r="BA19" s="158"/>
      <c r="BB19" s="168">
        <f t="shared" si="35"/>
        <v>37531</v>
      </c>
      <c r="BC19" s="161">
        <f t="shared" si="36"/>
        <v>4</v>
      </c>
      <c r="BD19" s="161">
        <f t="shared" si="37"/>
      </c>
      <c r="BE19" s="167">
        <f t="shared" si="38"/>
      </c>
      <c r="BF19" s="158"/>
      <c r="BG19" s="168">
        <f t="shared" si="39"/>
        <v>37562</v>
      </c>
      <c r="BH19" s="169">
        <f t="shared" si="40"/>
        <v>7</v>
      </c>
      <c r="BI19" s="169">
        <f t="shared" si="41"/>
      </c>
      <c r="BJ19" s="167">
        <f t="shared" si="42"/>
      </c>
      <c r="BK19" s="158"/>
      <c r="BL19" s="168">
        <f t="shared" si="43"/>
        <v>37592</v>
      </c>
      <c r="BM19" s="161">
        <f t="shared" si="44"/>
        <v>2</v>
      </c>
      <c r="BN19" s="161">
        <f t="shared" si="45"/>
      </c>
      <c r="BO19" s="167">
        <f t="shared" si="46"/>
        <v>49</v>
      </c>
      <c r="BP19" s="158"/>
      <c r="BQ19" s="34"/>
      <c r="BR19" s="22"/>
      <c r="BT19" s="78"/>
      <c r="BU19" s="78"/>
      <c r="BV19" s="78"/>
      <c r="BW19" s="78"/>
      <c r="BX19" s="78"/>
    </row>
    <row r="20" spans="3:76" s="18" customFormat="1" ht="19.5" customHeight="1">
      <c r="C20" s="26"/>
      <c r="F20" s="45"/>
      <c r="G20" s="22"/>
      <c r="H20" s="34"/>
      <c r="I20" s="64">
        <f t="shared" si="0"/>
        <v>37259</v>
      </c>
      <c r="J20" s="60">
        <f t="shared" si="1"/>
        <v>5</v>
      </c>
      <c r="K20" s="60"/>
      <c r="L20" s="167">
        <f t="shared" si="2"/>
      </c>
      <c r="M20" s="156"/>
      <c r="N20" s="168">
        <f t="shared" si="3"/>
        <v>37290</v>
      </c>
      <c r="O20" s="170">
        <f t="shared" si="4"/>
        <v>1</v>
      </c>
      <c r="P20" s="170">
        <f t="shared" si="5"/>
      </c>
      <c r="Q20" s="167">
        <f t="shared" si="6"/>
      </c>
      <c r="R20" s="158"/>
      <c r="S20" s="168">
        <f t="shared" si="7"/>
        <v>37318</v>
      </c>
      <c r="T20" s="170">
        <f t="shared" si="8"/>
        <v>1</v>
      </c>
      <c r="U20" s="170">
        <f t="shared" si="9"/>
      </c>
      <c r="V20" s="167">
        <f t="shared" si="10"/>
      </c>
      <c r="W20" s="158"/>
      <c r="X20" s="168">
        <f t="shared" si="11"/>
        <v>37349</v>
      </c>
      <c r="Y20" s="161">
        <f t="shared" si="12"/>
        <v>4</v>
      </c>
      <c r="Z20" s="161">
        <f t="shared" si="13"/>
      </c>
      <c r="AA20" s="167">
        <f t="shared" si="14"/>
      </c>
      <c r="AB20" s="158"/>
      <c r="AC20" s="168">
        <f t="shared" si="15"/>
        <v>37379</v>
      </c>
      <c r="AD20" s="161">
        <f t="shared" si="16"/>
        <v>6</v>
      </c>
      <c r="AE20" s="161">
        <f t="shared" si="17"/>
      </c>
      <c r="AF20" s="167">
        <f t="shared" si="18"/>
      </c>
      <c r="AG20" s="158"/>
      <c r="AH20" s="168">
        <f t="shared" si="19"/>
        <v>37410</v>
      </c>
      <c r="AI20" s="161">
        <f t="shared" si="20"/>
        <v>2</v>
      </c>
      <c r="AJ20" s="161">
        <f t="shared" si="21"/>
      </c>
      <c r="AK20" s="167">
        <f t="shared" si="22"/>
        <v>23</v>
      </c>
      <c r="AL20" s="158"/>
      <c r="AM20" s="168">
        <f t="shared" si="23"/>
        <v>37440</v>
      </c>
      <c r="AN20" s="161">
        <f t="shared" si="24"/>
        <v>4</v>
      </c>
      <c r="AO20" s="161">
        <f t="shared" si="25"/>
      </c>
      <c r="AP20" s="167">
        <f t="shared" si="26"/>
      </c>
      <c r="AQ20" s="158"/>
      <c r="AR20" s="168">
        <f t="shared" si="27"/>
        <v>37471</v>
      </c>
      <c r="AS20" s="169">
        <f t="shared" si="28"/>
        <v>7</v>
      </c>
      <c r="AT20" s="169">
        <f t="shared" si="29"/>
      </c>
      <c r="AU20" s="167">
        <f t="shared" si="30"/>
      </c>
      <c r="AV20" s="158"/>
      <c r="AW20" s="168">
        <f t="shared" si="31"/>
        <v>37502</v>
      </c>
      <c r="AX20" s="161">
        <f t="shared" si="32"/>
        <v>3</v>
      </c>
      <c r="AY20" s="161">
        <f t="shared" si="33"/>
      </c>
      <c r="AZ20" s="167">
        <f t="shared" si="34"/>
      </c>
      <c r="BA20" s="158"/>
      <c r="BB20" s="168">
        <f t="shared" si="35"/>
        <v>37532</v>
      </c>
      <c r="BC20" s="161">
        <f t="shared" si="36"/>
        <v>5</v>
      </c>
      <c r="BD20" s="161" t="str">
        <f t="shared" si="37"/>
        <v>Tag der Einheit</v>
      </c>
      <c r="BE20" s="167">
        <f t="shared" si="38"/>
      </c>
      <c r="BF20" s="158"/>
      <c r="BG20" s="168">
        <f t="shared" si="39"/>
        <v>37563</v>
      </c>
      <c r="BH20" s="170">
        <f t="shared" si="40"/>
        <v>1</v>
      </c>
      <c r="BI20" s="170">
        <f t="shared" si="41"/>
      </c>
      <c r="BJ20" s="167">
        <f t="shared" si="42"/>
      </c>
      <c r="BK20" s="158"/>
      <c r="BL20" s="168">
        <f t="shared" si="43"/>
        <v>37593</v>
      </c>
      <c r="BM20" s="161">
        <f t="shared" si="44"/>
        <v>3</v>
      </c>
      <c r="BN20" s="161">
        <f t="shared" si="45"/>
      </c>
      <c r="BO20" s="167">
        <f t="shared" si="46"/>
      </c>
      <c r="BP20" s="158"/>
      <c r="BQ20" s="34"/>
      <c r="BR20" s="22"/>
      <c r="BT20" s="78"/>
      <c r="BU20" s="78"/>
      <c r="BV20" s="78"/>
      <c r="BW20" s="78"/>
      <c r="BX20" s="78"/>
    </row>
    <row r="21" spans="3:76" s="18" customFormat="1" ht="19.5" customHeight="1">
      <c r="C21" s="26"/>
      <c r="F21" s="45"/>
      <c r="G21" s="22"/>
      <c r="H21" s="34"/>
      <c r="I21" s="64">
        <f t="shared" si="0"/>
        <v>37260</v>
      </c>
      <c r="J21" s="60">
        <f t="shared" si="1"/>
        <v>6</v>
      </c>
      <c r="K21" s="60">
        <f aca="true" t="shared" si="47" ref="K21:K34">IF(ISNA(VLOOKUP(I21,Feiertage,2,FALSE)),"",VLOOKUP(I21,Feiertage,2,FALSE))&amp;IF(ISNA(VLOOKUP(I21,BesondereTage,2,FALSE)),"",VLOOKUP(I21,BesondereTage,2,FALSE))</f>
      </c>
      <c r="L21" s="167">
        <f t="shared" si="2"/>
      </c>
      <c r="M21" s="156"/>
      <c r="N21" s="168">
        <f t="shared" si="3"/>
        <v>37291</v>
      </c>
      <c r="O21" s="161">
        <f t="shared" si="4"/>
        <v>2</v>
      </c>
      <c r="P21" s="161">
        <f t="shared" si="5"/>
      </c>
      <c r="Q21" s="167">
        <f t="shared" si="6"/>
        <v>6</v>
      </c>
      <c r="R21" s="158"/>
      <c r="S21" s="168">
        <f t="shared" si="7"/>
        <v>37319</v>
      </c>
      <c r="T21" s="161">
        <f t="shared" si="8"/>
        <v>2</v>
      </c>
      <c r="U21" s="161">
        <f t="shared" si="9"/>
      </c>
      <c r="V21" s="167">
        <f t="shared" si="10"/>
        <v>10</v>
      </c>
      <c r="W21" s="158"/>
      <c r="X21" s="168">
        <f t="shared" si="11"/>
        <v>37350</v>
      </c>
      <c r="Y21" s="161">
        <f t="shared" si="12"/>
        <v>5</v>
      </c>
      <c r="Z21" s="161">
        <f t="shared" si="13"/>
      </c>
      <c r="AA21" s="167">
        <f t="shared" si="14"/>
      </c>
      <c r="AB21" s="158"/>
      <c r="AC21" s="168">
        <f t="shared" si="15"/>
        <v>37380</v>
      </c>
      <c r="AD21" s="169">
        <f t="shared" si="16"/>
        <v>7</v>
      </c>
      <c r="AE21" s="169">
        <f t="shared" si="17"/>
      </c>
      <c r="AF21" s="167">
        <f t="shared" si="18"/>
      </c>
      <c r="AG21" s="158"/>
      <c r="AH21" s="168">
        <f t="shared" si="19"/>
        <v>37411</v>
      </c>
      <c r="AI21" s="161">
        <f t="shared" si="20"/>
        <v>3</v>
      </c>
      <c r="AJ21" s="161">
        <f t="shared" si="21"/>
      </c>
      <c r="AK21" s="167">
        <f t="shared" si="22"/>
      </c>
      <c r="AL21" s="158"/>
      <c r="AM21" s="168">
        <f t="shared" si="23"/>
        <v>37441</v>
      </c>
      <c r="AN21" s="161">
        <f t="shared" si="24"/>
        <v>5</v>
      </c>
      <c r="AO21" s="161">
        <f t="shared" si="25"/>
      </c>
      <c r="AP21" s="167">
        <f t="shared" si="26"/>
      </c>
      <c r="AQ21" s="158"/>
      <c r="AR21" s="168">
        <f t="shared" si="27"/>
        <v>37472</v>
      </c>
      <c r="AS21" s="170">
        <f t="shared" si="28"/>
        <v>1</v>
      </c>
      <c r="AT21" s="170">
        <f t="shared" si="29"/>
      </c>
      <c r="AU21" s="167">
        <f t="shared" si="30"/>
      </c>
      <c r="AV21" s="158"/>
      <c r="AW21" s="168">
        <f t="shared" si="31"/>
        <v>37503</v>
      </c>
      <c r="AX21" s="161">
        <f t="shared" si="32"/>
        <v>4</v>
      </c>
      <c r="AY21" s="161">
        <f t="shared" si="33"/>
      </c>
      <c r="AZ21" s="167">
        <f t="shared" si="34"/>
      </c>
      <c r="BA21" s="158"/>
      <c r="BB21" s="168">
        <f t="shared" si="35"/>
        <v>37533</v>
      </c>
      <c r="BC21" s="161">
        <f t="shared" si="36"/>
        <v>6</v>
      </c>
      <c r="BD21" s="161">
        <f t="shared" si="37"/>
      </c>
      <c r="BE21" s="167">
        <f t="shared" si="38"/>
      </c>
      <c r="BF21" s="158"/>
      <c r="BG21" s="168">
        <f t="shared" si="39"/>
        <v>37564</v>
      </c>
      <c r="BH21" s="161">
        <f t="shared" si="40"/>
        <v>2</v>
      </c>
      <c r="BI21" s="161">
        <f t="shared" si="41"/>
      </c>
      <c r="BJ21" s="167">
        <f t="shared" si="42"/>
        <v>45</v>
      </c>
      <c r="BK21" s="158"/>
      <c r="BL21" s="168">
        <f t="shared" si="43"/>
        <v>37594</v>
      </c>
      <c r="BM21" s="161">
        <f t="shared" si="44"/>
        <v>4</v>
      </c>
      <c r="BN21" s="161">
        <f t="shared" si="45"/>
      </c>
      <c r="BO21" s="167">
        <f t="shared" si="46"/>
      </c>
      <c r="BP21" s="158"/>
      <c r="BQ21" s="34"/>
      <c r="BR21" s="22"/>
      <c r="BT21" s="78"/>
      <c r="BU21" s="78"/>
      <c r="BV21" s="78"/>
      <c r="BW21" s="78"/>
      <c r="BX21" s="78"/>
    </row>
    <row r="22" spans="3:76" s="18" customFormat="1" ht="19.5" customHeight="1">
      <c r="C22" s="26"/>
      <c r="F22" s="45"/>
      <c r="G22" s="22"/>
      <c r="H22" s="34"/>
      <c r="I22" s="64">
        <f t="shared" si="0"/>
        <v>37261</v>
      </c>
      <c r="J22" s="58">
        <f t="shared" si="1"/>
        <v>7</v>
      </c>
      <c r="K22" s="58">
        <f t="shared" si="47"/>
      </c>
      <c r="L22" s="167">
        <f t="shared" si="2"/>
      </c>
      <c r="M22" s="156"/>
      <c r="N22" s="168">
        <f t="shared" si="3"/>
        <v>37292</v>
      </c>
      <c r="O22" s="161">
        <f t="shared" si="4"/>
        <v>3</v>
      </c>
      <c r="P22" s="161">
        <f t="shared" si="5"/>
      </c>
      <c r="Q22" s="167">
        <f t="shared" si="6"/>
      </c>
      <c r="R22" s="158"/>
      <c r="S22" s="168">
        <f t="shared" si="7"/>
        <v>37320</v>
      </c>
      <c r="T22" s="161">
        <f t="shared" si="8"/>
        <v>3</v>
      </c>
      <c r="U22" s="161">
        <f t="shared" si="9"/>
      </c>
      <c r="V22" s="167">
        <f t="shared" si="10"/>
      </c>
      <c r="W22" s="158"/>
      <c r="X22" s="168">
        <f t="shared" si="11"/>
        <v>37351</v>
      </c>
      <c r="Y22" s="161">
        <f t="shared" si="12"/>
        <v>6</v>
      </c>
      <c r="Z22" s="161">
        <f t="shared" si="13"/>
      </c>
      <c r="AA22" s="167">
        <f t="shared" si="14"/>
      </c>
      <c r="AB22" s="158"/>
      <c r="AC22" s="168">
        <f t="shared" si="15"/>
        <v>37381</v>
      </c>
      <c r="AD22" s="170">
        <f t="shared" si="16"/>
        <v>1</v>
      </c>
      <c r="AE22" s="170">
        <f t="shared" si="17"/>
      </c>
      <c r="AF22" s="167">
        <f t="shared" si="18"/>
      </c>
      <c r="AG22" s="158"/>
      <c r="AH22" s="168">
        <f t="shared" si="19"/>
        <v>37412</v>
      </c>
      <c r="AI22" s="161">
        <f t="shared" si="20"/>
        <v>4</v>
      </c>
      <c r="AJ22" s="161">
        <f t="shared" si="21"/>
      </c>
      <c r="AK22" s="167">
        <f t="shared" si="22"/>
      </c>
      <c r="AL22" s="158"/>
      <c r="AM22" s="168">
        <f t="shared" si="23"/>
        <v>37442</v>
      </c>
      <c r="AN22" s="161">
        <f t="shared" si="24"/>
        <v>6</v>
      </c>
      <c r="AO22" s="161">
        <f t="shared" si="25"/>
      </c>
      <c r="AP22" s="167">
        <f t="shared" si="26"/>
      </c>
      <c r="AQ22" s="158"/>
      <c r="AR22" s="168">
        <f t="shared" si="27"/>
        <v>37473</v>
      </c>
      <c r="AS22" s="161">
        <f t="shared" si="28"/>
        <v>2</v>
      </c>
      <c r="AT22" s="161">
        <f t="shared" si="29"/>
      </c>
      <c r="AU22" s="167">
        <f t="shared" si="30"/>
        <v>32</v>
      </c>
      <c r="AV22" s="158"/>
      <c r="AW22" s="168">
        <f t="shared" si="31"/>
        <v>37504</v>
      </c>
      <c r="AX22" s="161">
        <f t="shared" si="32"/>
        <v>5</v>
      </c>
      <c r="AY22" s="161">
        <f t="shared" si="33"/>
      </c>
      <c r="AZ22" s="167">
        <f t="shared" si="34"/>
      </c>
      <c r="BA22" s="158"/>
      <c r="BB22" s="168">
        <f t="shared" si="35"/>
        <v>37534</v>
      </c>
      <c r="BC22" s="169">
        <f t="shared" si="36"/>
        <v>7</v>
      </c>
      <c r="BD22" s="169">
        <f t="shared" si="37"/>
      </c>
      <c r="BE22" s="167">
        <f t="shared" si="38"/>
      </c>
      <c r="BF22" s="158"/>
      <c r="BG22" s="168">
        <f t="shared" si="39"/>
        <v>37565</v>
      </c>
      <c r="BH22" s="161">
        <f t="shared" si="40"/>
        <v>3</v>
      </c>
      <c r="BI22" s="161">
        <f t="shared" si="41"/>
      </c>
      <c r="BJ22" s="167">
        <f t="shared" si="42"/>
      </c>
      <c r="BK22" s="158"/>
      <c r="BL22" s="168">
        <f t="shared" si="43"/>
        <v>37595</v>
      </c>
      <c r="BM22" s="161">
        <f t="shared" si="44"/>
        <v>5</v>
      </c>
      <c r="BN22" s="161">
        <f t="shared" si="45"/>
      </c>
      <c r="BO22" s="167">
        <f t="shared" si="46"/>
      </c>
      <c r="BP22" s="158"/>
      <c r="BQ22" s="34"/>
      <c r="BR22" s="22"/>
      <c r="BT22" s="78"/>
      <c r="BU22" s="78"/>
      <c r="BV22" s="78"/>
      <c r="BW22" s="78"/>
      <c r="BX22" s="78"/>
    </row>
    <row r="23" spans="3:76" s="18" customFormat="1" ht="19.5" customHeight="1">
      <c r="C23" s="26"/>
      <c r="F23" s="45"/>
      <c r="G23" s="22"/>
      <c r="H23" s="34"/>
      <c r="I23" s="64">
        <f t="shared" si="0"/>
        <v>37262</v>
      </c>
      <c r="J23" s="59">
        <f t="shared" si="1"/>
        <v>1</v>
      </c>
      <c r="K23" s="59" t="str">
        <f t="shared" si="47"/>
        <v>Heilige Drei Könige</v>
      </c>
      <c r="L23" s="167">
        <f t="shared" si="2"/>
      </c>
      <c r="M23" s="158"/>
      <c r="N23" s="168">
        <f t="shared" si="3"/>
        <v>37293</v>
      </c>
      <c r="O23" s="161">
        <f t="shared" si="4"/>
        <v>4</v>
      </c>
      <c r="P23" s="161">
        <f t="shared" si="5"/>
      </c>
      <c r="Q23" s="167">
        <f t="shared" si="6"/>
      </c>
      <c r="R23" s="158"/>
      <c r="S23" s="168">
        <f t="shared" si="7"/>
        <v>37321</v>
      </c>
      <c r="T23" s="161">
        <f t="shared" si="8"/>
        <v>4</v>
      </c>
      <c r="U23" s="161">
        <f t="shared" si="9"/>
      </c>
      <c r="V23" s="167">
        <f t="shared" si="10"/>
      </c>
      <c r="W23" s="158"/>
      <c r="X23" s="168">
        <f t="shared" si="11"/>
        <v>37352</v>
      </c>
      <c r="Y23" s="169">
        <f t="shared" si="12"/>
        <v>7</v>
      </c>
      <c r="Z23" s="169">
        <f t="shared" si="13"/>
      </c>
      <c r="AA23" s="167">
        <f t="shared" si="14"/>
      </c>
      <c r="AB23" s="158"/>
      <c r="AC23" s="168">
        <f t="shared" si="15"/>
        <v>37382</v>
      </c>
      <c r="AD23" s="161">
        <f t="shared" si="16"/>
        <v>2</v>
      </c>
      <c r="AE23" s="161">
        <f t="shared" si="17"/>
      </c>
      <c r="AF23" s="167">
        <f t="shared" si="18"/>
        <v>19</v>
      </c>
      <c r="AG23" s="158"/>
      <c r="AH23" s="168">
        <f t="shared" si="19"/>
        <v>37413</v>
      </c>
      <c r="AI23" s="161">
        <f t="shared" si="20"/>
        <v>5</v>
      </c>
      <c r="AJ23" s="161">
        <f t="shared" si="21"/>
      </c>
      <c r="AK23" s="167">
        <f t="shared" si="22"/>
      </c>
      <c r="AL23" s="158"/>
      <c r="AM23" s="168">
        <f t="shared" si="23"/>
        <v>37443</v>
      </c>
      <c r="AN23" s="169">
        <f t="shared" si="24"/>
        <v>7</v>
      </c>
      <c r="AO23" s="169">
        <f t="shared" si="25"/>
      </c>
      <c r="AP23" s="167">
        <f t="shared" si="26"/>
      </c>
      <c r="AQ23" s="158"/>
      <c r="AR23" s="168">
        <f t="shared" si="27"/>
        <v>37474</v>
      </c>
      <c r="AS23" s="161">
        <f t="shared" si="28"/>
        <v>3</v>
      </c>
      <c r="AT23" s="161">
        <f t="shared" si="29"/>
      </c>
      <c r="AU23" s="167">
        <f t="shared" si="30"/>
      </c>
      <c r="AV23" s="158"/>
      <c r="AW23" s="168">
        <f t="shared" si="31"/>
        <v>37505</v>
      </c>
      <c r="AX23" s="161">
        <f t="shared" si="32"/>
        <v>6</v>
      </c>
      <c r="AY23" s="161">
        <f t="shared" si="33"/>
      </c>
      <c r="AZ23" s="167">
        <f t="shared" si="34"/>
      </c>
      <c r="BA23" s="158"/>
      <c r="BB23" s="168">
        <f t="shared" si="35"/>
        <v>37535</v>
      </c>
      <c r="BC23" s="170">
        <f t="shared" si="36"/>
        <v>1</v>
      </c>
      <c r="BD23" s="170">
        <f t="shared" si="37"/>
      </c>
      <c r="BE23" s="167">
        <f t="shared" si="38"/>
      </c>
      <c r="BF23" s="158"/>
      <c r="BG23" s="168">
        <f t="shared" si="39"/>
        <v>37566</v>
      </c>
      <c r="BH23" s="161">
        <f t="shared" si="40"/>
        <v>4</v>
      </c>
      <c r="BI23" s="161">
        <f t="shared" si="41"/>
      </c>
      <c r="BJ23" s="167">
        <f t="shared" si="42"/>
      </c>
      <c r="BK23" s="158"/>
      <c r="BL23" s="168">
        <f t="shared" si="43"/>
        <v>37596</v>
      </c>
      <c r="BM23" s="161">
        <f t="shared" si="44"/>
        <v>6</v>
      </c>
      <c r="BN23" s="161">
        <f t="shared" si="45"/>
      </c>
      <c r="BO23" s="167">
        <f t="shared" si="46"/>
      </c>
      <c r="BP23" s="158"/>
      <c r="BQ23" s="34"/>
      <c r="BR23" s="22"/>
      <c r="BT23" s="78"/>
      <c r="BU23" s="78"/>
      <c r="BV23" s="78"/>
      <c r="BW23" s="78"/>
      <c r="BX23" s="78"/>
    </row>
    <row r="24" spans="3:76" s="18" customFormat="1" ht="19.5" customHeight="1">
      <c r="C24" s="26"/>
      <c r="F24" s="45"/>
      <c r="G24" s="22"/>
      <c r="H24" s="34"/>
      <c r="I24" s="64">
        <f t="shared" si="0"/>
        <v>37263</v>
      </c>
      <c r="J24" s="60">
        <f t="shared" si="1"/>
        <v>2</v>
      </c>
      <c r="K24" s="60">
        <f t="shared" si="47"/>
      </c>
      <c r="L24" s="167">
        <f>IF(I24="","",IF(WEEKDAY(I24)=2,WeekNumber(I24),""))</f>
        <v>2</v>
      </c>
      <c r="M24" s="158"/>
      <c r="N24" s="168">
        <f t="shared" si="3"/>
        <v>37294</v>
      </c>
      <c r="O24" s="161">
        <f t="shared" si="4"/>
        <v>5</v>
      </c>
      <c r="P24" s="161">
        <f t="shared" si="5"/>
      </c>
      <c r="Q24" s="167">
        <f>IF(N24="","",IF(WEEKDAY(N24)=2,WeekNumber(N24),""))</f>
      </c>
      <c r="R24" s="158"/>
      <c r="S24" s="168">
        <f t="shared" si="7"/>
        <v>37322</v>
      </c>
      <c r="T24" s="161">
        <f t="shared" si="8"/>
        <v>5</v>
      </c>
      <c r="U24" s="161">
        <f t="shared" si="9"/>
      </c>
      <c r="V24" s="167">
        <f>IF(S24="","",IF(WEEKDAY(S24)=2,WeekNumber(S24),""))</f>
      </c>
      <c r="W24" s="158"/>
      <c r="X24" s="168">
        <f t="shared" si="11"/>
        <v>37353</v>
      </c>
      <c r="Y24" s="170">
        <f t="shared" si="12"/>
        <v>1</v>
      </c>
      <c r="Z24" s="170">
        <f t="shared" si="13"/>
      </c>
      <c r="AA24" s="167">
        <f>IF(X24="","",IF(WEEKDAY(X24)=2,WeekNumber(X24),""))</f>
      </c>
      <c r="AB24" s="158"/>
      <c r="AC24" s="168">
        <f t="shared" si="15"/>
        <v>37383</v>
      </c>
      <c r="AD24" s="161">
        <f t="shared" si="16"/>
        <v>3</v>
      </c>
      <c r="AE24" s="161">
        <f t="shared" si="17"/>
      </c>
      <c r="AF24" s="167">
        <f>IF(AC24="","",IF(WEEKDAY(AC24)=2,WeekNumber(AC24),""))</f>
      </c>
      <c r="AG24" s="158"/>
      <c r="AH24" s="168">
        <f t="shared" si="19"/>
        <v>37414</v>
      </c>
      <c r="AI24" s="161">
        <f t="shared" si="20"/>
        <v>6</v>
      </c>
      <c r="AJ24" s="161">
        <f t="shared" si="21"/>
      </c>
      <c r="AK24" s="167">
        <f>IF(AH24="","",IF(WEEKDAY(AH24)=2,WeekNumber(AH24),""))</f>
      </c>
      <c r="AL24" s="158"/>
      <c r="AM24" s="168">
        <f t="shared" si="23"/>
        <v>37444</v>
      </c>
      <c r="AN24" s="170">
        <f t="shared" si="24"/>
        <v>1</v>
      </c>
      <c r="AO24" s="170">
        <f t="shared" si="25"/>
      </c>
      <c r="AP24" s="167">
        <f>IF(AM24="","",IF(WEEKDAY(AM24)=2,WeekNumber(AM24),""))</f>
      </c>
      <c r="AQ24" s="158"/>
      <c r="AR24" s="168">
        <f t="shared" si="27"/>
        <v>37475</v>
      </c>
      <c r="AS24" s="161">
        <f t="shared" si="28"/>
        <v>4</v>
      </c>
      <c r="AT24" s="161">
        <f t="shared" si="29"/>
      </c>
      <c r="AU24" s="167">
        <f>IF(AR24="","",IF(WEEKDAY(AR24)=2,WeekNumber(AR24),""))</f>
      </c>
      <c r="AV24" s="158"/>
      <c r="AW24" s="168">
        <f t="shared" si="31"/>
        <v>37506</v>
      </c>
      <c r="AX24" s="169">
        <f t="shared" si="32"/>
        <v>7</v>
      </c>
      <c r="AY24" s="169">
        <f t="shared" si="33"/>
      </c>
      <c r="AZ24" s="167">
        <f>IF(AW24="","",IF(WEEKDAY(AW24)=2,WeekNumber(AW24),""))</f>
      </c>
      <c r="BA24" s="158"/>
      <c r="BB24" s="168">
        <f t="shared" si="35"/>
        <v>37536</v>
      </c>
      <c r="BC24" s="161">
        <f t="shared" si="36"/>
        <v>2</v>
      </c>
      <c r="BD24" s="161">
        <f t="shared" si="37"/>
      </c>
      <c r="BE24" s="167">
        <f>IF(BB24="","",IF(WEEKDAY(BB24)=2,WeekNumber(BB24),""))</f>
        <v>41</v>
      </c>
      <c r="BF24" s="158"/>
      <c r="BG24" s="168">
        <f t="shared" si="39"/>
        <v>37567</v>
      </c>
      <c r="BH24" s="161">
        <f t="shared" si="40"/>
        <v>5</v>
      </c>
      <c r="BI24" s="161">
        <f t="shared" si="41"/>
      </c>
      <c r="BJ24" s="167">
        <f>IF(BG24="","",IF(WEEKDAY(BG24)=2,WeekNumber(BG24),""))</f>
      </c>
      <c r="BK24" s="158"/>
      <c r="BL24" s="168">
        <f t="shared" si="43"/>
        <v>37597</v>
      </c>
      <c r="BM24" s="169">
        <f t="shared" si="44"/>
        <v>7</v>
      </c>
      <c r="BN24" s="169">
        <f t="shared" si="45"/>
      </c>
      <c r="BO24" s="167">
        <f>IF(BL24="","",IF(WEEKDAY(BL24)=2,WeekNumber(BL24),""))</f>
      </c>
      <c r="BP24" s="158"/>
      <c r="BQ24" s="34"/>
      <c r="BR24" s="22"/>
      <c r="BT24" s="78"/>
      <c r="BU24" s="78"/>
      <c r="BV24" s="78"/>
      <c r="BW24" s="78"/>
      <c r="BX24" s="78"/>
    </row>
    <row r="25" spans="3:76" s="18" customFormat="1" ht="19.5" customHeight="1">
      <c r="C25" s="26"/>
      <c r="F25" s="45"/>
      <c r="G25" s="22"/>
      <c r="H25" s="34"/>
      <c r="I25" s="64">
        <f t="shared" si="0"/>
        <v>37264</v>
      </c>
      <c r="J25" s="60">
        <f t="shared" si="1"/>
        <v>3</v>
      </c>
      <c r="K25" s="60">
        <f t="shared" si="47"/>
      </c>
      <c r="L25" s="167">
        <f aca="true" t="shared" si="48" ref="L25:L48">IF(I25="","",IF(WEEKDAY(I25)=2,WeekNumber(I25),""))</f>
      </c>
      <c r="M25" s="158"/>
      <c r="N25" s="168">
        <f t="shared" si="3"/>
        <v>37295</v>
      </c>
      <c r="O25" s="161">
        <f t="shared" si="4"/>
        <v>6</v>
      </c>
      <c r="P25" s="161">
        <f t="shared" si="5"/>
      </c>
      <c r="Q25" s="167">
        <f aca="true" t="shared" si="49" ref="Q25:Q48">IF(N25="","",IF(WEEKDAY(N25)=2,WeekNumber(N25),""))</f>
      </c>
      <c r="R25" s="158"/>
      <c r="S25" s="168">
        <f t="shared" si="7"/>
        <v>37323</v>
      </c>
      <c r="T25" s="161">
        <f t="shared" si="8"/>
        <v>6</v>
      </c>
      <c r="U25" s="161">
        <f t="shared" si="9"/>
      </c>
      <c r="V25" s="167">
        <f aca="true" t="shared" si="50" ref="V25:V48">IF(S25="","",IF(WEEKDAY(S25)=2,WeekNumber(S25),""))</f>
      </c>
      <c r="W25" s="158"/>
      <c r="X25" s="168">
        <f t="shared" si="11"/>
        <v>37354</v>
      </c>
      <c r="Y25" s="161">
        <f t="shared" si="12"/>
        <v>2</v>
      </c>
      <c r="Z25" s="161">
        <f t="shared" si="13"/>
      </c>
      <c r="AA25" s="167">
        <f aca="true" t="shared" si="51" ref="AA25:AA48">IF(X25="","",IF(WEEKDAY(X25)=2,WeekNumber(X25),""))</f>
        <v>15</v>
      </c>
      <c r="AB25" s="158"/>
      <c r="AC25" s="168">
        <f t="shared" si="15"/>
        <v>37384</v>
      </c>
      <c r="AD25" s="161">
        <f t="shared" si="16"/>
        <v>4</v>
      </c>
      <c r="AE25" s="161">
        <f t="shared" si="17"/>
      </c>
      <c r="AF25" s="167">
        <f aca="true" t="shared" si="52" ref="AF25:AF48">IF(AC25="","",IF(WEEKDAY(AC25)=2,WeekNumber(AC25),""))</f>
      </c>
      <c r="AG25" s="158"/>
      <c r="AH25" s="168">
        <f t="shared" si="19"/>
        <v>37415</v>
      </c>
      <c r="AI25" s="169">
        <f t="shared" si="20"/>
        <v>7</v>
      </c>
      <c r="AJ25" s="169">
        <f t="shared" si="21"/>
      </c>
      <c r="AK25" s="167">
        <f aca="true" t="shared" si="53" ref="AK25:AK48">IF(AH25="","",IF(WEEKDAY(AH25)=2,WeekNumber(AH25),""))</f>
      </c>
      <c r="AL25" s="158"/>
      <c r="AM25" s="168">
        <f t="shared" si="23"/>
        <v>37445</v>
      </c>
      <c r="AN25" s="161">
        <f t="shared" si="24"/>
        <v>2</v>
      </c>
      <c r="AO25" s="161">
        <f t="shared" si="25"/>
      </c>
      <c r="AP25" s="167">
        <f aca="true" t="shared" si="54" ref="AP25:AP48">IF(AM25="","",IF(WEEKDAY(AM25)=2,WeekNumber(AM25),""))</f>
        <v>28</v>
      </c>
      <c r="AQ25" s="158"/>
      <c r="AR25" s="168">
        <f t="shared" si="27"/>
        <v>37476</v>
      </c>
      <c r="AS25" s="161">
        <f t="shared" si="28"/>
        <v>5</v>
      </c>
      <c r="AT25" s="161">
        <f t="shared" si="29"/>
      </c>
      <c r="AU25" s="167">
        <f aca="true" t="shared" si="55" ref="AU25:AU48">IF(AR25="","",IF(WEEKDAY(AR25)=2,WeekNumber(AR25),""))</f>
      </c>
      <c r="AV25" s="158"/>
      <c r="AW25" s="168">
        <f t="shared" si="31"/>
        <v>37507</v>
      </c>
      <c r="AX25" s="170">
        <f t="shared" si="32"/>
        <v>1</v>
      </c>
      <c r="AY25" s="170">
        <f t="shared" si="33"/>
      </c>
      <c r="AZ25" s="167">
        <f aca="true" t="shared" si="56" ref="AZ25:AZ48">IF(AW25="","",IF(WEEKDAY(AW25)=2,WeekNumber(AW25),""))</f>
      </c>
      <c r="BA25" s="158"/>
      <c r="BB25" s="168">
        <f t="shared" si="35"/>
        <v>37537</v>
      </c>
      <c r="BC25" s="161">
        <f t="shared" si="36"/>
        <v>3</v>
      </c>
      <c r="BD25" s="161">
        <f t="shared" si="37"/>
      </c>
      <c r="BE25" s="167">
        <f aca="true" t="shared" si="57" ref="BE25:BE48">IF(BB25="","",IF(WEEKDAY(BB25)=2,WeekNumber(BB25),""))</f>
      </c>
      <c r="BF25" s="158"/>
      <c r="BG25" s="168">
        <f t="shared" si="39"/>
        <v>37568</v>
      </c>
      <c r="BH25" s="161">
        <f t="shared" si="40"/>
        <v>6</v>
      </c>
      <c r="BI25" s="161">
        <f t="shared" si="41"/>
      </c>
      <c r="BJ25" s="167">
        <f aca="true" t="shared" si="58" ref="BJ25:BJ48">IF(BG25="","",IF(WEEKDAY(BG25)=2,WeekNumber(BG25),""))</f>
      </c>
      <c r="BK25" s="158"/>
      <c r="BL25" s="168">
        <f t="shared" si="43"/>
        <v>37598</v>
      </c>
      <c r="BM25" s="170">
        <f t="shared" si="44"/>
        <v>1</v>
      </c>
      <c r="BN25" s="170">
        <f t="shared" si="45"/>
      </c>
      <c r="BO25" s="167">
        <f aca="true" t="shared" si="59" ref="BO25:BO48">IF(BL25="","",IF(WEEKDAY(BL25)=2,WeekNumber(BL25),""))</f>
      </c>
      <c r="BP25" s="158"/>
      <c r="BQ25" s="34"/>
      <c r="BR25" s="22"/>
      <c r="BT25" s="78"/>
      <c r="BU25" s="78"/>
      <c r="BV25" s="78"/>
      <c r="BW25" s="78"/>
      <c r="BX25" s="78"/>
    </row>
    <row r="26" spans="3:76" s="18" customFormat="1" ht="19.5" customHeight="1">
      <c r="C26" s="26"/>
      <c r="F26" s="45"/>
      <c r="G26" s="22"/>
      <c r="H26" s="34"/>
      <c r="I26" s="64">
        <f t="shared" si="0"/>
        <v>37265</v>
      </c>
      <c r="J26" s="60">
        <f t="shared" si="1"/>
        <v>4</v>
      </c>
      <c r="K26" s="60">
        <f t="shared" si="47"/>
      </c>
      <c r="L26" s="167">
        <f t="shared" si="48"/>
      </c>
      <c r="M26" s="158"/>
      <c r="N26" s="168">
        <f t="shared" si="3"/>
        <v>37296</v>
      </c>
      <c r="O26" s="169">
        <f t="shared" si="4"/>
        <v>7</v>
      </c>
      <c r="P26" s="169">
        <f t="shared" si="5"/>
      </c>
      <c r="Q26" s="167">
        <f t="shared" si="49"/>
      </c>
      <c r="R26" s="158"/>
      <c r="S26" s="168">
        <f t="shared" si="7"/>
        <v>37324</v>
      </c>
      <c r="T26" s="169">
        <f t="shared" si="8"/>
        <v>7</v>
      </c>
      <c r="U26" s="169">
        <f t="shared" si="9"/>
      </c>
      <c r="V26" s="167">
        <f t="shared" si="50"/>
      </c>
      <c r="W26" s="158"/>
      <c r="X26" s="168">
        <f t="shared" si="11"/>
        <v>37355</v>
      </c>
      <c r="Y26" s="161">
        <f t="shared" si="12"/>
        <v>3</v>
      </c>
      <c r="Z26" s="161">
        <f t="shared" si="13"/>
      </c>
      <c r="AA26" s="167">
        <f t="shared" si="51"/>
      </c>
      <c r="AB26" s="158"/>
      <c r="AC26" s="168">
        <f t="shared" si="15"/>
        <v>37385</v>
      </c>
      <c r="AD26" s="161">
        <f t="shared" si="16"/>
        <v>5</v>
      </c>
      <c r="AE26" s="161" t="str">
        <f t="shared" si="17"/>
        <v>Christi Himmelf.</v>
      </c>
      <c r="AF26" s="167">
        <f t="shared" si="52"/>
      </c>
      <c r="AG26" s="158"/>
      <c r="AH26" s="168">
        <f t="shared" si="19"/>
        <v>37416</v>
      </c>
      <c r="AI26" s="170">
        <f t="shared" si="20"/>
        <v>1</v>
      </c>
      <c r="AJ26" s="170">
        <f t="shared" si="21"/>
      </c>
      <c r="AK26" s="167">
        <f t="shared" si="53"/>
      </c>
      <c r="AL26" s="158"/>
      <c r="AM26" s="168">
        <f t="shared" si="23"/>
        <v>37446</v>
      </c>
      <c r="AN26" s="161">
        <f t="shared" si="24"/>
        <v>3</v>
      </c>
      <c r="AO26" s="161">
        <f t="shared" si="25"/>
      </c>
      <c r="AP26" s="167">
        <f t="shared" si="54"/>
      </c>
      <c r="AQ26" s="158"/>
      <c r="AR26" s="168">
        <f t="shared" si="27"/>
        <v>37477</v>
      </c>
      <c r="AS26" s="161">
        <f t="shared" si="28"/>
        <v>6</v>
      </c>
      <c r="AT26" s="161">
        <f t="shared" si="29"/>
      </c>
      <c r="AU26" s="167">
        <f t="shared" si="55"/>
      </c>
      <c r="AV26" s="158"/>
      <c r="AW26" s="168">
        <f t="shared" si="31"/>
        <v>37508</v>
      </c>
      <c r="AX26" s="161">
        <f t="shared" si="32"/>
        <v>2</v>
      </c>
      <c r="AY26" s="161">
        <f t="shared" si="33"/>
      </c>
      <c r="AZ26" s="167">
        <f t="shared" si="56"/>
        <v>37</v>
      </c>
      <c r="BA26" s="158"/>
      <c r="BB26" s="168">
        <f t="shared" si="35"/>
        <v>37538</v>
      </c>
      <c r="BC26" s="161">
        <f t="shared" si="36"/>
        <v>4</v>
      </c>
      <c r="BD26" s="161">
        <f t="shared" si="37"/>
      </c>
      <c r="BE26" s="167">
        <f t="shared" si="57"/>
      </c>
      <c r="BF26" s="158"/>
      <c r="BG26" s="168">
        <f t="shared" si="39"/>
        <v>37569</v>
      </c>
      <c r="BH26" s="169">
        <f t="shared" si="40"/>
        <v>7</v>
      </c>
      <c r="BI26" s="169">
        <f t="shared" si="41"/>
      </c>
      <c r="BJ26" s="167">
        <f t="shared" si="58"/>
      </c>
      <c r="BK26" s="158"/>
      <c r="BL26" s="168">
        <f t="shared" si="43"/>
        <v>37599</v>
      </c>
      <c r="BM26" s="161">
        <f t="shared" si="44"/>
        <v>2</v>
      </c>
      <c r="BN26" s="161">
        <f t="shared" si="45"/>
      </c>
      <c r="BO26" s="167">
        <f t="shared" si="59"/>
        <v>50</v>
      </c>
      <c r="BP26" s="158"/>
      <c r="BQ26" s="34"/>
      <c r="BR26" s="22"/>
      <c r="BT26" s="78"/>
      <c r="BU26" s="78"/>
      <c r="BV26" s="78"/>
      <c r="BW26" s="78"/>
      <c r="BX26" s="78"/>
    </row>
    <row r="27" spans="3:76" s="18" customFormat="1" ht="19.5" customHeight="1">
      <c r="C27" s="26"/>
      <c r="F27" s="45"/>
      <c r="G27" s="22"/>
      <c r="H27" s="34"/>
      <c r="I27" s="64">
        <f t="shared" si="0"/>
        <v>37266</v>
      </c>
      <c r="J27" s="60">
        <f t="shared" si="1"/>
        <v>5</v>
      </c>
      <c r="K27" s="60">
        <f t="shared" si="47"/>
      </c>
      <c r="L27" s="167">
        <f t="shared" si="48"/>
      </c>
      <c r="M27" s="158"/>
      <c r="N27" s="168">
        <f t="shared" si="3"/>
        <v>37297</v>
      </c>
      <c r="O27" s="170">
        <f t="shared" si="4"/>
        <v>1</v>
      </c>
      <c r="P27" s="170">
        <f t="shared" si="5"/>
      </c>
      <c r="Q27" s="167">
        <f t="shared" si="49"/>
      </c>
      <c r="R27" s="158"/>
      <c r="S27" s="168">
        <f t="shared" si="7"/>
        <v>37325</v>
      </c>
      <c r="T27" s="170">
        <f t="shared" si="8"/>
        <v>1</v>
      </c>
      <c r="U27" s="170">
        <f t="shared" si="9"/>
      </c>
      <c r="V27" s="167">
        <f t="shared" si="50"/>
      </c>
      <c r="W27" s="158"/>
      <c r="X27" s="168">
        <f t="shared" si="11"/>
        <v>37356</v>
      </c>
      <c r="Y27" s="161">
        <f t="shared" si="12"/>
        <v>4</v>
      </c>
      <c r="Z27" s="161">
        <f t="shared" si="13"/>
      </c>
      <c r="AA27" s="167">
        <f t="shared" si="51"/>
      </c>
      <c r="AB27" s="158"/>
      <c r="AC27" s="168">
        <f t="shared" si="15"/>
        <v>37386</v>
      </c>
      <c r="AD27" s="161">
        <f t="shared" si="16"/>
        <v>6</v>
      </c>
      <c r="AE27" s="161">
        <f t="shared" si="17"/>
      </c>
      <c r="AF27" s="167">
        <f t="shared" si="52"/>
      </c>
      <c r="AG27" s="158"/>
      <c r="AH27" s="168">
        <f t="shared" si="19"/>
        <v>37417</v>
      </c>
      <c r="AI27" s="161">
        <f t="shared" si="20"/>
        <v>2</v>
      </c>
      <c r="AJ27" s="161">
        <f t="shared" si="21"/>
      </c>
      <c r="AK27" s="167">
        <f t="shared" si="53"/>
        <v>24</v>
      </c>
      <c r="AL27" s="158"/>
      <c r="AM27" s="168">
        <f t="shared" si="23"/>
        <v>37447</v>
      </c>
      <c r="AN27" s="161">
        <f t="shared" si="24"/>
        <v>4</v>
      </c>
      <c r="AO27" s="161">
        <f t="shared" si="25"/>
      </c>
      <c r="AP27" s="167">
        <f t="shared" si="54"/>
      </c>
      <c r="AQ27" s="158"/>
      <c r="AR27" s="168">
        <f t="shared" si="27"/>
        <v>37478</v>
      </c>
      <c r="AS27" s="169">
        <f t="shared" si="28"/>
        <v>7</v>
      </c>
      <c r="AT27" s="169">
        <f t="shared" si="29"/>
      </c>
      <c r="AU27" s="167">
        <f t="shared" si="55"/>
      </c>
      <c r="AV27" s="158"/>
      <c r="AW27" s="168">
        <f t="shared" si="31"/>
        <v>37509</v>
      </c>
      <c r="AX27" s="161">
        <f t="shared" si="32"/>
        <v>3</v>
      </c>
      <c r="AY27" s="161">
        <f t="shared" si="33"/>
      </c>
      <c r="AZ27" s="167">
        <f t="shared" si="56"/>
      </c>
      <c r="BA27" s="158"/>
      <c r="BB27" s="168">
        <f t="shared" si="35"/>
        <v>37539</v>
      </c>
      <c r="BC27" s="161">
        <f t="shared" si="36"/>
        <v>5</v>
      </c>
      <c r="BD27" s="161">
        <f t="shared" si="37"/>
      </c>
      <c r="BE27" s="167">
        <f t="shared" si="57"/>
      </c>
      <c r="BF27" s="158"/>
      <c r="BG27" s="168">
        <f t="shared" si="39"/>
        <v>37570</v>
      </c>
      <c r="BH27" s="170">
        <f t="shared" si="40"/>
        <v>1</v>
      </c>
      <c r="BI27" s="170">
        <f t="shared" si="41"/>
      </c>
      <c r="BJ27" s="167">
        <f t="shared" si="58"/>
      </c>
      <c r="BK27" s="158"/>
      <c r="BL27" s="168">
        <f t="shared" si="43"/>
        <v>37600</v>
      </c>
      <c r="BM27" s="161">
        <f t="shared" si="44"/>
        <v>3</v>
      </c>
      <c r="BN27" s="161">
        <f t="shared" si="45"/>
      </c>
      <c r="BO27" s="167">
        <f t="shared" si="59"/>
      </c>
      <c r="BP27" s="158"/>
      <c r="BQ27" s="34"/>
      <c r="BR27" s="22"/>
      <c r="BT27" s="78"/>
      <c r="BU27" s="78"/>
      <c r="BV27" s="78"/>
      <c r="BW27" s="78"/>
      <c r="BX27" s="78"/>
    </row>
    <row r="28" spans="3:76" s="18" customFormat="1" ht="19.5" customHeight="1">
      <c r="C28" s="26"/>
      <c r="F28" s="45"/>
      <c r="G28" s="22"/>
      <c r="H28" s="34"/>
      <c r="I28" s="64">
        <f t="shared" si="0"/>
        <v>37267</v>
      </c>
      <c r="J28" s="60">
        <f t="shared" si="1"/>
        <v>6</v>
      </c>
      <c r="K28" s="60">
        <f t="shared" si="47"/>
      </c>
      <c r="L28" s="167">
        <f t="shared" si="48"/>
      </c>
      <c r="M28" s="158"/>
      <c r="N28" s="168">
        <f t="shared" si="3"/>
        <v>37298</v>
      </c>
      <c r="O28" s="161">
        <f t="shared" si="4"/>
        <v>2</v>
      </c>
      <c r="P28" s="161">
        <f t="shared" si="5"/>
      </c>
      <c r="Q28" s="167">
        <f t="shared" si="49"/>
        <v>7</v>
      </c>
      <c r="R28" s="158"/>
      <c r="S28" s="168">
        <f t="shared" si="7"/>
        <v>37326</v>
      </c>
      <c r="T28" s="161">
        <f t="shared" si="8"/>
        <v>2</v>
      </c>
      <c r="U28" s="161">
        <f t="shared" si="9"/>
      </c>
      <c r="V28" s="167">
        <f t="shared" si="50"/>
        <v>11</v>
      </c>
      <c r="W28" s="158"/>
      <c r="X28" s="168">
        <f t="shared" si="11"/>
        <v>37357</v>
      </c>
      <c r="Y28" s="161">
        <f t="shared" si="12"/>
        <v>5</v>
      </c>
      <c r="Z28" s="161">
        <f t="shared" si="13"/>
      </c>
      <c r="AA28" s="167">
        <f t="shared" si="51"/>
      </c>
      <c r="AB28" s="158"/>
      <c r="AC28" s="168">
        <f t="shared" si="15"/>
        <v>37387</v>
      </c>
      <c r="AD28" s="169">
        <f t="shared" si="16"/>
        <v>7</v>
      </c>
      <c r="AE28" s="169">
        <f t="shared" si="17"/>
      </c>
      <c r="AF28" s="167">
        <f t="shared" si="52"/>
      </c>
      <c r="AG28" s="158"/>
      <c r="AH28" s="168">
        <f t="shared" si="19"/>
        <v>37418</v>
      </c>
      <c r="AI28" s="161">
        <f t="shared" si="20"/>
        <v>3</v>
      </c>
      <c r="AJ28" s="161">
        <f t="shared" si="21"/>
      </c>
      <c r="AK28" s="167">
        <f t="shared" si="53"/>
      </c>
      <c r="AL28" s="158"/>
      <c r="AM28" s="168">
        <f t="shared" si="23"/>
        <v>37448</v>
      </c>
      <c r="AN28" s="161">
        <f t="shared" si="24"/>
        <v>5</v>
      </c>
      <c r="AO28" s="161">
        <f t="shared" si="25"/>
      </c>
      <c r="AP28" s="167">
        <f t="shared" si="54"/>
      </c>
      <c r="AQ28" s="158"/>
      <c r="AR28" s="168">
        <f t="shared" si="27"/>
        <v>37479</v>
      </c>
      <c r="AS28" s="170">
        <f t="shared" si="28"/>
        <v>1</v>
      </c>
      <c r="AT28" s="170">
        <f t="shared" si="29"/>
      </c>
      <c r="AU28" s="167">
        <f t="shared" si="55"/>
      </c>
      <c r="AV28" s="158"/>
      <c r="AW28" s="168">
        <f t="shared" si="31"/>
        <v>37510</v>
      </c>
      <c r="AX28" s="161">
        <f t="shared" si="32"/>
        <v>4</v>
      </c>
      <c r="AY28" s="161">
        <f t="shared" si="33"/>
      </c>
      <c r="AZ28" s="167">
        <f t="shared" si="56"/>
      </c>
      <c r="BA28" s="158"/>
      <c r="BB28" s="168">
        <f t="shared" si="35"/>
        <v>37540</v>
      </c>
      <c r="BC28" s="161">
        <f t="shared" si="36"/>
        <v>6</v>
      </c>
      <c r="BD28" s="161">
        <f t="shared" si="37"/>
      </c>
      <c r="BE28" s="167">
        <f t="shared" si="57"/>
      </c>
      <c r="BF28" s="158"/>
      <c r="BG28" s="168">
        <f t="shared" si="39"/>
        <v>37571</v>
      </c>
      <c r="BH28" s="161">
        <f t="shared" si="40"/>
        <v>2</v>
      </c>
      <c r="BI28" s="161">
        <f t="shared" si="41"/>
      </c>
      <c r="BJ28" s="167">
        <f t="shared" si="58"/>
        <v>46</v>
      </c>
      <c r="BK28" s="158"/>
      <c r="BL28" s="168">
        <f t="shared" si="43"/>
        <v>37601</v>
      </c>
      <c r="BM28" s="161">
        <f t="shared" si="44"/>
        <v>4</v>
      </c>
      <c r="BN28" s="161">
        <f t="shared" si="45"/>
      </c>
      <c r="BO28" s="167">
        <f t="shared" si="59"/>
      </c>
      <c r="BP28" s="158"/>
      <c r="BQ28" s="34"/>
      <c r="BR28" s="22"/>
      <c r="BT28" s="78"/>
      <c r="BU28" s="78"/>
      <c r="BV28" s="78"/>
      <c r="BW28" s="78"/>
      <c r="BX28" s="78"/>
    </row>
    <row r="29" spans="3:76" s="18" customFormat="1" ht="19.5" customHeight="1">
      <c r="C29" s="26"/>
      <c r="F29" s="45"/>
      <c r="G29" s="22"/>
      <c r="H29" s="34"/>
      <c r="I29" s="64">
        <f t="shared" si="0"/>
        <v>37268</v>
      </c>
      <c r="J29" s="58">
        <f t="shared" si="1"/>
        <v>7</v>
      </c>
      <c r="K29" s="58">
        <f t="shared" si="47"/>
      </c>
      <c r="L29" s="167">
        <f t="shared" si="48"/>
      </c>
      <c r="M29" s="158"/>
      <c r="N29" s="168">
        <f t="shared" si="3"/>
        <v>37299</v>
      </c>
      <c r="O29" s="161">
        <f t="shared" si="4"/>
        <v>3</v>
      </c>
      <c r="P29" s="161" t="str">
        <f t="shared" si="5"/>
        <v>Fasnacht</v>
      </c>
      <c r="Q29" s="167">
        <f t="shared" si="49"/>
      </c>
      <c r="R29" s="158"/>
      <c r="S29" s="168">
        <f t="shared" si="7"/>
        <v>37327</v>
      </c>
      <c r="T29" s="161">
        <f t="shared" si="8"/>
        <v>3</v>
      </c>
      <c r="U29" s="161">
        <f t="shared" si="9"/>
      </c>
      <c r="V29" s="167">
        <f t="shared" si="50"/>
      </c>
      <c r="W29" s="158"/>
      <c r="X29" s="168">
        <f t="shared" si="11"/>
        <v>37358</v>
      </c>
      <c r="Y29" s="161">
        <f t="shared" si="12"/>
        <v>6</v>
      </c>
      <c r="Z29" s="161">
        <f t="shared" si="13"/>
      </c>
      <c r="AA29" s="167">
        <f t="shared" si="51"/>
      </c>
      <c r="AB29" s="158"/>
      <c r="AC29" s="168">
        <f t="shared" si="15"/>
        <v>37388</v>
      </c>
      <c r="AD29" s="170">
        <f t="shared" si="16"/>
        <v>1</v>
      </c>
      <c r="AE29" s="170">
        <f t="shared" si="17"/>
      </c>
      <c r="AF29" s="167">
        <f t="shared" si="52"/>
      </c>
      <c r="AG29" s="158"/>
      <c r="AH29" s="168">
        <f t="shared" si="19"/>
        <v>37419</v>
      </c>
      <c r="AI29" s="161">
        <f t="shared" si="20"/>
        <v>4</v>
      </c>
      <c r="AJ29" s="161">
        <f t="shared" si="21"/>
      </c>
      <c r="AK29" s="167">
        <f t="shared" si="53"/>
      </c>
      <c r="AL29" s="158"/>
      <c r="AM29" s="168">
        <f t="shared" si="23"/>
        <v>37449</v>
      </c>
      <c r="AN29" s="161">
        <f t="shared" si="24"/>
        <v>6</v>
      </c>
      <c r="AO29" s="161">
        <f t="shared" si="25"/>
      </c>
      <c r="AP29" s="167">
        <f t="shared" si="54"/>
      </c>
      <c r="AQ29" s="158"/>
      <c r="AR29" s="168">
        <f t="shared" si="27"/>
        <v>37480</v>
      </c>
      <c r="AS29" s="161">
        <f t="shared" si="28"/>
        <v>2</v>
      </c>
      <c r="AT29" s="161">
        <f t="shared" si="29"/>
      </c>
      <c r="AU29" s="167">
        <f t="shared" si="55"/>
        <v>33</v>
      </c>
      <c r="AV29" s="158"/>
      <c r="AW29" s="168">
        <f t="shared" si="31"/>
        <v>37511</v>
      </c>
      <c r="AX29" s="161">
        <f t="shared" si="32"/>
        <v>5</v>
      </c>
      <c r="AY29" s="161">
        <f t="shared" si="33"/>
      </c>
      <c r="AZ29" s="167">
        <f t="shared" si="56"/>
      </c>
      <c r="BA29" s="158"/>
      <c r="BB29" s="168">
        <f t="shared" si="35"/>
        <v>37541</v>
      </c>
      <c r="BC29" s="169">
        <f t="shared" si="36"/>
        <v>7</v>
      </c>
      <c r="BD29" s="169">
        <f t="shared" si="37"/>
      </c>
      <c r="BE29" s="167">
        <f t="shared" si="57"/>
      </c>
      <c r="BF29" s="158"/>
      <c r="BG29" s="168">
        <f t="shared" si="39"/>
        <v>37572</v>
      </c>
      <c r="BH29" s="161">
        <f t="shared" si="40"/>
        <v>3</v>
      </c>
      <c r="BI29" s="161">
        <f t="shared" si="41"/>
      </c>
      <c r="BJ29" s="167">
        <f t="shared" si="58"/>
      </c>
      <c r="BK29" s="158"/>
      <c r="BL29" s="168">
        <f t="shared" si="43"/>
        <v>37602</v>
      </c>
      <c r="BM29" s="161">
        <f t="shared" si="44"/>
        <v>5</v>
      </c>
      <c r="BN29" s="161">
        <f t="shared" si="45"/>
      </c>
      <c r="BO29" s="167">
        <f t="shared" si="59"/>
      </c>
      <c r="BP29" s="158"/>
      <c r="BQ29" s="34"/>
      <c r="BR29" s="22"/>
      <c r="BT29" s="78"/>
      <c r="BU29" s="78"/>
      <c r="BV29" s="78"/>
      <c r="BW29" s="78"/>
      <c r="BX29" s="78"/>
    </row>
    <row r="30" spans="3:76" s="18" customFormat="1" ht="19.5" customHeight="1">
      <c r="C30" s="26"/>
      <c r="F30" s="45"/>
      <c r="G30" s="22"/>
      <c r="H30" s="34"/>
      <c r="I30" s="64">
        <f t="shared" si="0"/>
        <v>37269</v>
      </c>
      <c r="J30" s="59">
        <f t="shared" si="1"/>
        <v>1</v>
      </c>
      <c r="K30" s="59">
        <f t="shared" si="47"/>
      </c>
      <c r="L30" s="167">
        <f t="shared" si="48"/>
      </c>
      <c r="M30" s="158"/>
      <c r="N30" s="168">
        <f t="shared" si="3"/>
        <v>37300</v>
      </c>
      <c r="O30" s="161">
        <f t="shared" si="4"/>
        <v>4</v>
      </c>
      <c r="P30" s="161" t="str">
        <f t="shared" si="5"/>
        <v>Aschermittwoch</v>
      </c>
      <c r="Q30" s="167">
        <f t="shared" si="49"/>
      </c>
      <c r="R30" s="158"/>
      <c r="S30" s="168">
        <f t="shared" si="7"/>
        <v>37328</v>
      </c>
      <c r="T30" s="161">
        <f t="shared" si="8"/>
        <v>4</v>
      </c>
      <c r="U30" s="161">
        <f t="shared" si="9"/>
      </c>
      <c r="V30" s="167">
        <f t="shared" si="50"/>
      </c>
      <c r="W30" s="158"/>
      <c r="X30" s="168">
        <f t="shared" si="11"/>
        <v>37359</v>
      </c>
      <c r="Y30" s="169">
        <f t="shared" si="12"/>
        <v>7</v>
      </c>
      <c r="Z30" s="169">
        <f t="shared" si="13"/>
      </c>
      <c r="AA30" s="167">
        <f t="shared" si="51"/>
      </c>
      <c r="AB30" s="158"/>
      <c r="AC30" s="168">
        <f t="shared" si="15"/>
        <v>37389</v>
      </c>
      <c r="AD30" s="161">
        <f t="shared" si="16"/>
        <v>2</v>
      </c>
      <c r="AE30" s="161">
        <f t="shared" si="17"/>
      </c>
      <c r="AF30" s="167">
        <f t="shared" si="52"/>
        <v>20</v>
      </c>
      <c r="AG30" s="158"/>
      <c r="AH30" s="168">
        <f t="shared" si="19"/>
        <v>37420</v>
      </c>
      <c r="AI30" s="161">
        <f t="shared" si="20"/>
        <v>5</v>
      </c>
      <c r="AJ30" s="161">
        <f t="shared" si="21"/>
      </c>
      <c r="AK30" s="167">
        <f t="shared" si="53"/>
      </c>
      <c r="AL30" s="158"/>
      <c r="AM30" s="168">
        <f t="shared" si="23"/>
        <v>37450</v>
      </c>
      <c r="AN30" s="169">
        <f t="shared" si="24"/>
        <v>7</v>
      </c>
      <c r="AO30" s="169">
        <f t="shared" si="25"/>
      </c>
      <c r="AP30" s="167">
        <f t="shared" si="54"/>
      </c>
      <c r="AQ30" s="158"/>
      <c r="AR30" s="168">
        <f t="shared" si="27"/>
        <v>37481</v>
      </c>
      <c r="AS30" s="161">
        <f t="shared" si="28"/>
        <v>3</v>
      </c>
      <c r="AT30" s="161">
        <f t="shared" si="29"/>
      </c>
      <c r="AU30" s="167">
        <f t="shared" si="55"/>
      </c>
      <c r="AV30" s="158"/>
      <c r="AW30" s="168">
        <f t="shared" si="31"/>
        <v>37512</v>
      </c>
      <c r="AX30" s="161">
        <f t="shared" si="32"/>
        <v>6</v>
      </c>
      <c r="AY30" s="161">
        <f t="shared" si="33"/>
      </c>
      <c r="AZ30" s="167">
        <f t="shared" si="56"/>
      </c>
      <c r="BA30" s="158"/>
      <c r="BB30" s="168">
        <f t="shared" si="35"/>
        <v>37542</v>
      </c>
      <c r="BC30" s="170">
        <f t="shared" si="36"/>
        <v>1</v>
      </c>
      <c r="BD30" s="170">
        <f t="shared" si="37"/>
      </c>
      <c r="BE30" s="167">
        <f t="shared" si="57"/>
      </c>
      <c r="BF30" s="158"/>
      <c r="BG30" s="168">
        <f t="shared" si="39"/>
        <v>37573</v>
      </c>
      <c r="BH30" s="161">
        <f t="shared" si="40"/>
        <v>4</v>
      </c>
      <c r="BI30" s="161">
        <f t="shared" si="41"/>
      </c>
      <c r="BJ30" s="167">
        <f t="shared" si="58"/>
      </c>
      <c r="BK30" s="158"/>
      <c r="BL30" s="168">
        <f t="shared" si="43"/>
        <v>37603</v>
      </c>
      <c r="BM30" s="161">
        <f t="shared" si="44"/>
        <v>6</v>
      </c>
      <c r="BN30" s="161">
        <f t="shared" si="45"/>
      </c>
      <c r="BO30" s="167">
        <f t="shared" si="59"/>
      </c>
      <c r="BP30" s="158"/>
      <c r="BQ30" s="34"/>
      <c r="BR30" s="22"/>
      <c r="BT30" s="78"/>
      <c r="BU30" s="78"/>
      <c r="BV30" s="78"/>
      <c r="BW30" s="78"/>
      <c r="BX30" s="78"/>
    </row>
    <row r="31" spans="3:76" s="18" customFormat="1" ht="19.5" customHeight="1">
      <c r="C31" s="26"/>
      <c r="F31" s="45"/>
      <c r="G31" s="22"/>
      <c r="H31" s="34"/>
      <c r="I31" s="64">
        <f t="shared" si="0"/>
        <v>37270</v>
      </c>
      <c r="J31" s="60">
        <f t="shared" si="1"/>
        <v>2</v>
      </c>
      <c r="K31" s="60">
        <f t="shared" si="47"/>
      </c>
      <c r="L31" s="167">
        <f t="shared" si="48"/>
        <v>3</v>
      </c>
      <c r="M31" s="158"/>
      <c r="N31" s="168">
        <f t="shared" si="3"/>
        <v>37301</v>
      </c>
      <c r="O31" s="161">
        <f t="shared" si="4"/>
        <v>5</v>
      </c>
      <c r="P31" s="161">
        <f t="shared" si="5"/>
      </c>
      <c r="Q31" s="167">
        <f t="shared" si="49"/>
      </c>
      <c r="R31" s="158"/>
      <c r="S31" s="168">
        <f t="shared" si="7"/>
        <v>37329</v>
      </c>
      <c r="T31" s="161">
        <f t="shared" si="8"/>
        <v>5</v>
      </c>
      <c r="U31" s="161">
        <f t="shared" si="9"/>
      </c>
      <c r="V31" s="167">
        <f t="shared" si="50"/>
      </c>
      <c r="W31" s="158"/>
      <c r="X31" s="168">
        <f t="shared" si="11"/>
        <v>37360</v>
      </c>
      <c r="Y31" s="170">
        <f t="shared" si="12"/>
        <v>1</v>
      </c>
      <c r="Z31" s="170">
        <f t="shared" si="13"/>
      </c>
      <c r="AA31" s="167">
        <f t="shared" si="51"/>
      </c>
      <c r="AB31" s="158"/>
      <c r="AC31" s="168">
        <f t="shared" si="15"/>
        <v>37390</v>
      </c>
      <c r="AD31" s="161">
        <f t="shared" si="16"/>
        <v>3</v>
      </c>
      <c r="AE31" s="161">
        <f t="shared" si="17"/>
      </c>
      <c r="AF31" s="167">
        <f t="shared" si="52"/>
      </c>
      <c r="AG31" s="158"/>
      <c r="AH31" s="168">
        <f t="shared" si="19"/>
        <v>37421</v>
      </c>
      <c r="AI31" s="161">
        <f t="shared" si="20"/>
        <v>6</v>
      </c>
      <c r="AJ31" s="161">
        <f t="shared" si="21"/>
      </c>
      <c r="AK31" s="167">
        <f t="shared" si="53"/>
      </c>
      <c r="AL31" s="158"/>
      <c r="AM31" s="168">
        <f t="shared" si="23"/>
        <v>37451</v>
      </c>
      <c r="AN31" s="170">
        <f t="shared" si="24"/>
        <v>1</v>
      </c>
      <c r="AO31" s="170">
        <f t="shared" si="25"/>
      </c>
      <c r="AP31" s="167">
        <f t="shared" si="54"/>
      </c>
      <c r="AQ31" s="158"/>
      <c r="AR31" s="168">
        <f t="shared" si="27"/>
        <v>37482</v>
      </c>
      <c r="AS31" s="161">
        <f t="shared" si="28"/>
        <v>4</v>
      </c>
      <c r="AT31" s="161">
        <f t="shared" si="29"/>
      </c>
      <c r="AU31" s="167">
        <f t="shared" si="55"/>
      </c>
      <c r="AV31" s="158"/>
      <c r="AW31" s="168">
        <f t="shared" si="31"/>
        <v>37513</v>
      </c>
      <c r="AX31" s="169">
        <f t="shared" si="32"/>
        <v>7</v>
      </c>
      <c r="AY31" s="169">
        <f t="shared" si="33"/>
      </c>
      <c r="AZ31" s="167">
        <f t="shared" si="56"/>
      </c>
      <c r="BA31" s="158"/>
      <c r="BB31" s="168">
        <f t="shared" si="35"/>
        <v>37543</v>
      </c>
      <c r="BC31" s="161">
        <f t="shared" si="36"/>
        <v>2</v>
      </c>
      <c r="BD31" s="161">
        <f t="shared" si="37"/>
      </c>
      <c r="BE31" s="167">
        <f t="shared" si="57"/>
        <v>42</v>
      </c>
      <c r="BF31" s="158"/>
      <c r="BG31" s="168">
        <f t="shared" si="39"/>
        <v>37574</v>
      </c>
      <c r="BH31" s="161">
        <f t="shared" si="40"/>
        <v>5</v>
      </c>
      <c r="BI31" s="161">
        <f t="shared" si="41"/>
      </c>
      <c r="BJ31" s="167">
        <f t="shared" si="58"/>
      </c>
      <c r="BK31" s="158"/>
      <c r="BL31" s="168">
        <f t="shared" si="43"/>
        <v>37604</v>
      </c>
      <c r="BM31" s="169">
        <f t="shared" si="44"/>
        <v>7</v>
      </c>
      <c r="BN31" s="169">
        <f t="shared" si="45"/>
      </c>
      <c r="BO31" s="167">
        <f t="shared" si="59"/>
      </c>
      <c r="BP31" s="158"/>
      <c r="BQ31" s="34"/>
      <c r="BR31" s="22"/>
      <c r="BT31" s="78"/>
      <c r="BU31" s="78"/>
      <c r="BV31" s="78"/>
      <c r="BW31" s="78"/>
      <c r="BX31" s="78"/>
    </row>
    <row r="32" spans="3:76" s="18" customFormat="1" ht="19.5" customHeight="1">
      <c r="C32" s="26"/>
      <c r="F32" s="45"/>
      <c r="G32" s="22"/>
      <c r="H32" s="34"/>
      <c r="I32" s="64">
        <f t="shared" si="0"/>
        <v>37271</v>
      </c>
      <c r="J32" s="60">
        <f t="shared" si="1"/>
        <v>3</v>
      </c>
      <c r="K32" s="60">
        <f t="shared" si="47"/>
      </c>
      <c r="L32" s="167">
        <f t="shared" si="48"/>
      </c>
      <c r="M32" s="158"/>
      <c r="N32" s="168">
        <f t="shared" si="3"/>
        <v>37302</v>
      </c>
      <c r="O32" s="161">
        <f t="shared" si="4"/>
        <v>6</v>
      </c>
      <c r="P32" s="161">
        <f t="shared" si="5"/>
      </c>
      <c r="Q32" s="167">
        <f t="shared" si="49"/>
      </c>
      <c r="R32" s="158"/>
      <c r="S32" s="168">
        <f t="shared" si="7"/>
        <v>37330</v>
      </c>
      <c r="T32" s="161">
        <f t="shared" si="8"/>
        <v>6</v>
      </c>
      <c r="U32" s="161">
        <f t="shared" si="9"/>
      </c>
      <c r="V32" s="167">
        <f t="shared" si="50"/>
      </c>
      <c r="W32" s="158"/>
      <c r="X32" s="168">
        <f t="shared" si="11"/>
        <v>37361</v>
      </c>
      <c r="Y32" s="161">
        <f t="shared" si="12"/>
        <v>2</v>
      </c>
      <c r="Z32" s="161">
        <f t="shared" si="13"/>
      </c>
      <c r="AA32" s="167">
        <f t="shared" si="51"/>
        <v>16</v>
      </c>
      <c r="AB32" s="158"/>
      <c r="AC32" s="168">
        <f t="shared" si="15"/>
        <v>37391</v>
      </c>
      <c r="AD32" s="161">
        <f t="shared" si="16"/>
        <v>4</v>
      </c>
      <c r="AE32" s="161">
        <f t="shared" si="17"/>
      </c>
      <c r="AF32" s="167">
        <f t="shared" si="52"/>
      </c>
      <c r="AG32" s="158"/>
      <c r="AH32" s="168">
        <f t="shared" si="19"/>
        <v>37422</v>
      </c>
      <c r="AI32" s="169">
        <f t="shared" si="20"/>
        <v>7</v>
      </c>
      <c r="AJ32" s="169">
        <f t="shared" si="21"/>
      </c>
      <c r="AK32" s="167">
        <f t="shared" si="53"/>
      </c>
      <c r="AL32" s="158"/>
      <c r="AM32" s="168">
        <f t="shared" si="23"/>
        <v>37452</v>
      </c>
      <c r="AN32" s="161">
        <f t="shared" si="24"/>
        <v>2</v>
      </c>
      <c r="AO32" s="161">
        <f t="shared" si="25"/>
      </c>
      <c r="AP32" s="167">
        <f t="shared" si="54"/>
        <v>29</v>
      </c>
      <c r="AQ32" s="158"/>
      <c r="AR32" s="168">
        <f t="shared" si="27"/>
        <v>37483</v>
      </c>
      <c r="AS32" s="161">
        <f t="shared" si="28"/>
        <v>5</v>
      </c>
      <c r="AT32" s="161" t="str">
        <f t="shared" si="29"/>
        <v>Maria Himmelf.</v>
      </c>
      <c r="AU32" s="167">
        <f t="shared" si="55"/>
      </c>
      <c r="AV32" s="158"/>
      <c r="AW32" s="168">
        <f t="shared" si="31"/>
        <v>37514</v>
      </c>
      <c r="AX32" s="170">
        <f t="shared" si="32"/>
        <v>1</v>
      </c>
      <c r="AY32" s="170">
        <f t="shared" si="33"/>
      </c>
      <c r="AZ32" s="167">
        <f t="shared" si="56"/>
      </c>
      <c r="BA32" s="158"/>
      <c r="BB32" s="168">
        <f t="shared" si="35"/>
        <v>37544</v>
      </c>
      <c r="BC32" s="161">
        <f t="shared" si="36"/>
        <v>3</v>
      </c>
      <c r="BD32" s="161">
        <f t="shared" si="37"/>
      </c>
      <c r="BE32" s="167">
        <f t="shared" si="57"/>
      </c>
      <c r="BF32" s="158"/>
      <c r="BG32" s="168">
        <f t="shared" si="39"/>
        <v>37575</v>
      </c>
      <c r="BH32" s="161">
        <f t="shared" si="40"/>
        <v>6</v>
      </c>
      <c r="BI32" s="161">
        <f t="shared" si="41"/>
      </c>
      <c r="BJ32" s="167">
        <f t="shared" si="58"/>
      </c>
      <c r="BK32" s="158"/>
      <c r="BL32" s="168">
        <f t="shared" si="43"/>
        <v>37605</v>
      </c>
      <c r="BM32" s="170">
        <f t="shared" si="44"/>
        <v>1</v>
      </c>
      <c r="BN32" s="170">
        <f t="shared" si="45"/>
      </c>
      <c r="BO32" s="167">
        <f t="shared" si="59"/>
      </c>
      <c r="BP32" s="158"/>
      <c r="BQ32" s="34"/>
      <c r="BR32" s="22"/>
      <c r="BT32" s="78"/>
      <c r="BU32" s="79"/>
      <c r="BV32" s="80"/>
      <c r="BW32" s="78"/>
      <c r="BX32" s="78"/>
    </row>
    <row r="33" spans="3:76" s="18" customFormat="1" ht="19.5" customHeight="1">
      <c r="C33" s="26"/>
      <c r="F33" s="45"/>
      <c r="G33" s="22"/>
      <c r="H33" s="34"/>
      <c r="I33" s="64">
        <f t="shared" si="0"/>
        <v>37272</v>
      </c>
      <c r="J33" s="60">
        <f t="shared" si="1"/>
        <v>4</v>
      </c>
      <c r="K33" s="60">
        <f t="shared" si="47"/>
      </c>
      <c r="L33" s="167">
        <f t="shared" si="48"/>
      </c>
      <c r="M33" s="158"/>
      <c r="N33" s="168">
        <f t="shared" si="3"/>
        <v>37303</v>
      </c>
      <c r="O33" s="169">
        <f t="shared" si="4"/>
        <v>7</v>
      </c>
      <c r="P33" s="169">
        <f t="shared" si="5"/>
      </c>
      <c r="Q33" s="167">
        <f t="shared" si="49"/>
      </c>
      <c r="R33" s="158"/>
      <c r="S33" s="168">
        <f t="shared" si="7"/>
        <v>37331</v>
      </c>
      <c r="T33" s="169">
        <f t="shared" si="8"/>
        <v>7</v>
      </c>
      <c r="U33" s="169">
        <f t="shared" si="9"/>
      </c>
      <c r="V33" s="167">
        <f t="shared" si="50"/>
      </c>
      <c r="W33" s="158"/>
      <c r="X33" s="168">
        <f t="shared" si="11"/>
        <v>37362</v>
      </c>
      <c r="Y33" s="161">
        <f t="shared" si="12"/>
        <v>3</v>
      </c>
      <c r="Z33" s="161">
        <f t="shared" si="13"/>
      </c>
      <c r="AA33" s="167">
        <f t="shared" si="51"/>
      </c>
      <c r="AB33" s="158"/>
      <c r="AC33" s="168">
        <f t="shared" si="15"/>
        <v>37392</v>
      </c>
      <c r="AD33" s="161">
        <f t="shared" si="16"/>
        <v>5</v>
      </c>
      <c r="AE33" s="161">
        <f t="shared" si="17"/>
      </c>
      <c r="AF33" s="167">
        <f t="shared" si="52"/>
      </c>
      <c r="AG33" s="158"/>
      <c r="AH33" s="168">
        <f t="shared" si="19"/>
        <v>37423</v>
      </c>
      <c r="AI33" s="170">
        <f t="shared" si="20"/>
        <v>1</v>
      </c>
      <c r="AJ33" s="170">
        <f t="shared" si="21"/>
      </c>
      <c r="AK33" s="167">
        <f t="shared" si="53"/>
      </c>
      <c r="AL33" s="158"/>
      <c r="AM33" s="168">
        <f t="shared" si="23"/>
        <v>37453</v>
      </c>
      <c r="AN33" s="161">
        <f t="shared" si="24"/>
        <v>3</v>
      </c>
      <c r="AO33" s="161">
        <f t="shared" si="25"/>
      </c>
      <c r="AP33" s="167">
        <f t="shared" si="54"/>
      </c>
      <c r="AQ33" s="158"/>
      <c r="AR33" s="168">
        <f t="shared" si="27"/>
        <v>37484</v>
      </c>
      <c r="AS33" s="161">
        <f t="shared" si="28"/>
        <v>6</v>
      </c>
      <c r="AT33" s="161">
        <f t="shared" si="29"/>
      </c>
      <c r="AU33" s="167">
        <f t="shared" si="55"/>
      </c>
      <c r="AV33" s="158"/>
      <c r="AW33" s="168">
        <f t="shared" si="31"/>
        <v>37515</v>
      </c>
      <c r="AX33" s="161">
        <f t="shared" si="32"/>
        <v>2</v>
      </c>
      <c r="AY33" s="161">
        <f t="shared" si="33"/>
      </c>
      <c r="AZ33" s="167">
        <f t="shared" si="56"/>
        <v>38</v>
      </c>
      <c r="BA33" s="158"/>
      <c r="BB33" s="168">
        <f t="shared" si="35"/>
        <v>37545</v>
      </c>
      <c r="BC33" s="161">
        <f t="shared" si="36"/>
        <v>4</v>
      </c>
      <c r="BD33" s="161">
        <f t="shared" si="37"/>
      </c>
      <c r="BE33" s="167">
        <f t="shared" si="57"/>
      </c>
      <c r="BF33" s="158"/>
      <c r="BG33" s="168">
        <f t="shared" si="39"/>
        <v>37576</v>
      </c>
      <c r="BH33" s="169">
        <f t="shared" si="40"/>
        <v>7</v>
      </c>
      <c r="BI33" s="169">
        <f t="shared" si="41"/>
      </c>
      <c r="BJ33" s="167">
        <f t="shared" si="58"/>
      </c>
      <c r="BK33" s="158"/>
      <c r="BL33" s="168">
        <f t="shared" si="43"/>
        <v>37606</v>
      </c>
      <c r="BM33" s="161">
        <f t="shared" si="44"/>
        <v>2</v>
      </c>
      <c r="BN33" s="161">
        <f t="shared" si="45"/>
      </c>
      <c r="BO33" s="167">
        <f t="shared" si="59"/>
        <v>51</v>
      </c>
      <c r="BP33" s="158"/>
      <c r="BQ33" s="34"/>
      <c r="BR33" s="22"/>
      <c r="BT33" s="78"/>
      <c r="BU33" s="78"/>
      <c r="BV33" s="81"/>
      <c r="BW33" s="78"/>
      <c r="BX33" s="78"/>
    </row>
    <row r="34" spans="3:76" s="18" customFormat="1" ht="19.5" customHeight="1">
      <c r="C34" s="26"/>
      <c r="F34" s="45"/>
      <c r="G34" s="22"/>
      <c r="H34" s="34"/>
      <c r="I34" s="64">
        <f t="shared" si="0"/>
        <v>37273</v>
      </c>
      <c r="J34" s="60">
        <f t="shared" si="1"/>
        <v>5</v>
      </c>
      <c r="K34" s="60">
        <f t="shared" si="47"/>
      </c>
      <c r="L34" s="167">
        <f t="shared" si="48"/>
      </c>
      <c r="M34" s="158"/>
      <c r="N34" s="168">
        <f t="shared" si="3"/>
        <v>37304</v>
      </c>
      <c r="O34" s="170">
        <f t="shared" si="4"/>
        <v>1</v>
      </c>
      <c r="P34" s="170">
        <f aca="true" t="shared" si="60" ref="P34:P48">IF(ISNA(VLOOKUP(N34,Feiertage,2,FALSE)),"",VLOOKUP(N34,Feiertage,2,FALSE))&amp;IF(ISNA(VLOOKUP(N34,BesondereTage,2,FALSE)),"",VLOOKUP(N34,BesondereTage,2,FALSE))</f>
      </c>
      <c r="Q34" s="167">
        <f t="shared" si="49"/>
      </c>
      <c r="R34" s="158"/>
      <c r="S34" s="168">
        <f t="shared" si="7"/>
        <v>37332</v>
      </c>
      <c r="T34" s="170">
        <f t="shared" si="8"/>
        <v>1</v>
      </c>
      <c r="U34" s="170">
        <f aca="true" t="shared" si="61" ref="U34:U48">IF(ISNA(VLOOKUP(S34,Feiertage,2,FALSE)),"",VLOOKUP(S34,Feiertage,2,FALSE))&amp;IF(ISNA(VLOOKUP(S34,BesondereTage,2,FALSE)),"",VLOOKUP(S34,BesondereTage,2,FALSE))</f>
      </c>
      <c r="V34" s="167">
        <f t="shared" si="50"/>
      </c>
      <c r="W34" s="158"/>
      <c r="X34" s="168">
        <f t="shared" si="11"/>
        <v>37363</v>
      </c>
      <c r="Y34" s="161">
        <f t="shared" si="12"/>
        <v>4</v>
      </c>
      <c r="Z34" s="161">
        <f aca="true" t="shared" si="62" ref="Z34:Z48">IF(ISNA(VLOOKUP(X34,Feiertage,2,FALSE)),"",VLOOKUP(X34,Feiertage,2,FALSE))&amp;IF(ISNA(VLOOKUP(X34,BesondereTage,2,FALSE)),"",VLOOKUP(X34,BesondereTage,2,FALSE))</f>
      </c>
      <c r="AA34" s="167">
        <f t="shared" si="51"/>
      </c>
      <c r="AB34" s="158"/>
      <c r="AC34" s="168">
        <f t="shared" si="15"/>
        <v>37393</v>
      </c>
      <c r="AD34" s="161">
        <f t="shared" si="16"/>
        <v>6</v>
      </c>
      <c r="AE34" s="161">
        <f aca="true" t="shared" si="63" ref="AE34:AE48">IF(ISNA(VLOOKUP(AC34,Feiertage,2,FALSE)),"",VLOOKUP(AC34,Feiertage,2,FALSE))&amp;IF(ISNA(VLOOKUP(AC34,BesondereTage,2,FALSE)),"",VLOOKUP(AC34,BesondereTage,2,FALSE))</f>
      </c>
      <c r="AF34" s="167">
        <f t="shared" si="52"/>
      </c>
      <c r="AG34" s="158"/>
      <c r="AH34" s="168">
        <f t="shared" si="19"/>
        <v>37424</v>
      </c>
      <c r="AI34" s="161">
        <f t="shared" si="20"/>
        <v>2</v>
      </c>
      <c r="AJ34" s="161">
        <f aca="true" t="shared" si="64" ref="AJ34:AJ48">IF(ISNA(VLOOKUP(AH34,Feiertage,2,FALSE)),"",VLOOKUP(AH34,Feiertage,2,FALSE))&amp;IF(ISNA(VLOOKUP(AH34,BesondereTage,2,FALSE)),"",VLOOKUP(AH34,BesondereTage,2,FALSE))</f>
      </c>
      <c r="AK34" s="167">
        <f t="shared" si="53"/>
        <v>25</v>
      </c>
      <c r="AL34" s="158"/>
      <c r="AM34" s="168">
        <f t="shared" si="23"/>
        <v>37454</v>
      </c>
      <c r="AN34" s="161">
        <f t="shared" si="24"/>
        <v>4</v>
      </c>
      <c r="AO34" s="161">
        <f aca="true" t="shared" si="65" ref="AO34:AO48">IF(ISNA(VLOOKUP(AM34,Feiertage,2,FALSE)),"",VLOOKUP(AM34,Feiertage,2,FALSE))&amp;IF(ISNA(VLOOKUP(AM34,BesondereTage,2,FALSE)),"",VLOOKUP(AM34,BesondereTage,2,FALSE))</f>
      </c>
      <c r="AP34" s="167">
        <f t="shared" si="54"/>
      </c>
      <c r="AQ34" s="158"/>
      <c r="AR34" s="168">
        <f t="shared" si="27"/>
        <v>37485</v>
      </c>
      <c r="AS34" s="169">
        <f t="shared" si="28"/>
        <v>7</v>
      </c>
      <c r="AT34" s="169">
        <f aca="true" t="shared" si="66" ref="AT34:AT48">IF(ISNA(VLOOKUP(AR34,Feiertage,2,FALSE)),"",VLOOKUP(AR34,Feiertage,2,FALSE))&amp;IF(ISNA(VLOOKUP(AR34,BesondereTage,2,FALSE)),"",VLOOKUP(AR34,BesondereTage,2,FALSE))</f>
      </c>
      <c r="AU34" s="167">
        <f t="shared" si="55"/>
      </c>
      <c r="AV34" s="158"/>
      <c r="AW34" s="168">
        <f t="shared" si="31"/>
        <v>37516</v>
      </c>
      <c r="AX34" s="161">
        <f t="shared" si="32"/>
        <v>3</v>
      </c>
      <c r="AY34" s="161">
        <f aca="true" t="shared" si="67" ref="AY34:AY48">IF(ISNA(VLOOKUP(AW34,Feiertage,2,FALSE)),"",VLOOKUP(AW34,Feiertage,2,FALSE))&amp;IF(ISNA(VLOOKUP(AW34,BesondereTage,2,FALSE)),"",VLOOKUP(AW34,BesondereTage,2,FALSE))</f>
      </c>
      <c r="AZ34" s="167">
        <f t="shared" si="56"/>
      </c>
      <c r="BA34" s="158"/>
      <c r="BB34" s="168">
        <f t="shared" si="35"/>
        <v>37546</v>
      </c>
      <c r="BC34" s="161">
        <f t="shared" si="36"/>
        <v>5</v>
      </c>
      <c r="BD34" s="161">
        <f aca="true" t="shared" si="68" ref="BD34:BD48">IF(ISNA(VLOOKUP(BB34,Feiertage,2,FALSE)),"",VLOOKUP(BB34,Feiertage,2,FALSE))&amp;IF(ISNA(VLOOKUP(BB34,BesondereTage,2,FALSE)),"",VLOOKUP(BB34,BesondereTage,2,FALSE))</f>
      </c>
      <c r="BE34" s="167">
        <f t="shared" si="57"/>
      </c>
      <c r="BF34" s="158"/>
      <c r="BG34" s="168">
        <f t="shared" si="39"/>
        <v>37577</v>
      </c>
      <c r="BH34" s="170">
        <f t="shared" si="40"/>
        <v>1</v>
      </c>
      <c r="BI34" s="170">
        <f aca="true" t="shared" si="69" ref="BI34:BI48">IF(ISNA(VLOOKUP(BG34,Feiertage,2,FALSE)),"",VLOOKUP(BG34,Feiertage,2,FALSE))&amp;IF(ISNA(VLOOKUP(BG34,BesondereTage,2,FALSE)),"",VLOOKUP(BG34,BesondereTage,2,FALSE))</f>
      </c>
      <c r="BJ34" s="167">
        <f t="shared" si="58"/>
      </c>
      <c r="BK34" s="158"/>
      <c r="BL34" s="168">
        <f t="shared" si="43"/>
        <v>37607</v>
      </c>
      <c r="BM34" s="161">
        <f t="shared" si="44"/>
        <v>3</v>
      </c>
      <c r="BN34" s="161">
        <f aca="true" t="shared" si="70" ref="BN34:BN48">IF(ISNA(VLOOKUP(BL34,Feiertage,2,FALSE)),"",VLOOKUP(BL34,Feiertage,2,FALSE))&amp;IF(ISNA(VLOOKUP(BL34,BesondereTage,2,FALSE)),"",VLOOKUP(BL34,BesondereTage,2,FALSE))</f>
      </c>
      <c r="BO34" s="167">
        <f t="shared" si="59"/>
      </c>
      <c r="BP34" s="158"/>
      <c r="BQ34" s="34"/>
      <c r="BR34" s="22"/>
      <c r="BT34" s="78"/>
      <c r="BU34" s="78"/>
      <c r="BV34" s="78"/>
      <c r="BW34" s="78"/>
      <c r="BX34" s="78"/>
    </row>
    <row r="35" spans="3:76" s="18" customFormat="1" ht="19.5" customHeight="1">
      <c r="C35" s="26"/>
      <c r="F35" s="45"/>
      <c r="G35" s="22"/>
      <c r="H35" s="34"/>
      <c r="I35" s="64">
        <f t="shared" si="0"/>
        <v>37274</v>
      </c>
      <c r="J35" s="60">
        <f t="shared" si="1"/>
        <v>6</v>
      </c>
      <c r="K35" s="60">
        <f aca="true" t="shared" si="71" ref="K35:K48">IF(ISNA(VLOOKUP(I35,Feiertage,2,FALSE)),"",VLOOKUP(I35,Feiertage,2,FALSE))&amp;IF(ISNA(VLOOKUP(I35,BesondereTage,2,FALSE)),"",VLOOKUP(I35,BesondereTage,2,FALSE))</f>
      </c>
      <c r="L35" s="167">
        <f t="shared" si="48"/>
      </c>
      <c r="M35" s="158"/>
      <c r="N35" s="168">
        <f t="shared" si="3"/>
        <v>37305</v>
      </c>
      <c r="O35" s="161">
        <f t="shared" si="4"/>
        <v>2</v>
      </c>
      <c r="P35" s="161">
        <f t="shared" si="60"/>
      </c>
      <c r="Q35" s="167">
        <f t="shared" si="49"/>
        <v>8</v>
      </c>
      <c r="R35" s="158"/>
      <c r="S35" s="168">
        <f t="shared" si="7"/>
        <v>37333</v>
      </c>
      <c r="T35" s="161">
        <f t="shared" si="8"/>
        <v>2</v>
      </c>
      <c r="U35" s="161">
        <f t="shared" si="61"/>
      </c>
      <c r="V35" s="167">
        <f t="shared" si="50"/>
        <v>12</v>
      </c>
      <c r="W35" s="158"/>
      <c r="X35" s="168">
        <f t="shared" si="11"/>
        <v>37364</v>
      </c>
      <c r="Y35" s="161">
        <f t="shared" si="12"/>
        <v>5</v>
      </c>
      <c r="Z35" s="161">
        <f t="shared" si="62"/>
      </c>
      <c r="AA35" s="167">
        <f t="shared" si="51"/>
      </c>
      <c r="AB35" s="158"/>
      <c r="AC35" s="168">
        <f t="shared" si="15"/>
        <v>37394</v>
      </c>
      <c r="AD35" s="169">
        <f t="shared" si="16"/>
        <v>7</v>
      </c>
      <c r="AE35" s="169">
        <f t="shared" si="63"/>
      </c>
      <c r="AF35" s="167">
        <f t="shared" si="52"/>
      </c>
      <c r="AG35" s="158"/>
      <c r="AH35" s="168">
        <f t="shared" si="19"/>
        <v>37425</v>
      </c>
      <c r="AI35" s="161">
        <f t="shared" si="20"/>
        <v>3</v>
      </c>
      <c r="AJ35" s="161">
        <f t="shared" si="64"/>
      </c>
      <c r="AK35" s="167">
        <f t="shared" si="53"/>
      </c>
      <c r="AL35" s="158"/>
      <c r="AM35" s="168">
        <f t="shared" si="23"/>
        <v>37455</v>
      </c>
      <c r="AN35" s="161">
        <f t="shared" si="24"/>
        <v>5</v>
      </c>
      <c r="AO35" s="161">
        <f t="shared" si="65"/>
      </c>
      <c r="AP35" s="167">
        <f t="shared" si="54"/>
      </c>
      <c r="AQ35" s="158"/>
      <c r="AR35" s="168">
        <f t="shared" si="27"/>
        <v>37486</v>
      </c>
      <c r="AS35" s="170">
        <f t="shared" si="28"/>
        <v>1</v>
      </c>
      <c r="AT35" s="170">
        <f t="shared" si="66"/>
      </c>
      <c r="AU35" s="167">
        <f t="shared" si="55"/>
      </c>
      <c r="AV35" s="158"/>
      <c r="AW35" s="168">
        <f t="shared" si="31"/>
        <v>37517</v>
      </c>
      <c r="AX35" s="161">
        <f t="shared" si="32"/>
        <v>4</v>
      </c>
      <c r="AY35" s="161">
        <f t="shared" si="67"/>
      </c>
      <c r="AZ35" s="167">
        <f t="shared" si="56"/>
      </c>
      <c r="BA35" s="158"/>
      <c r="BB35" s="168">
        <f t="shared" si="35"/>
        <v>37547</v>
      </c>
      <c r="BC35" s="161">
        <f t="shared" si="36"/>
        <v>6</v>
      </c>
      <c r="BD35" s="161">
        <f t="shared" si="68"/>
      </c>
      <c r="BE35" s="167">
        <f t="shared" si="57"/>
      </c>
      <c r="BF35" s="158"/>
      <c r="BG35" s="168">
        <f t="shared" si="39"/>
        <v>37578</v>
      </c>
      <c r="BH35" s="161">
        <f t="shared" si="40"/>
        <v>2</v>
      </c>
      <c r="BI35" s="161">
        <f t="shared" si="69"/>
      </c>
      <c r="BJ35" s="167">
        <f t="shared" si="58"/>
        <v>47</v>
      </c>
      <c r="BK35" s="158"/>
      <c r="BL35" s="168">
        <f t="shared" si="43"/>
        <v>37608</v>
      </c>
      <c r="BM35" s="161">
        <f t="shared" si="44"/>
        <v>4</v>
      </c>
      <c r="BN35" s="161">
        <f t="shared" si="70"/>
      </c>
      <c r="BO35" s="167">
        <f t="shared" si="59"/>
      </c>
      <c r="BP35" s="158"/>
      <c r="BQ35" s="34"/>
      <c r="BR35" s="22"/>
      <c r="BT35" s="78"/>
      <c r="BU35" s="78"/>
      <c r="BV35" s="78"/>
      <c r="BW35" s="82"/>
      <c r="BX35" s="78"/>
    </row>
    <row r="36" spans="3:76" s="18" customFormat="1" ht="19.5" customHeight="1">
      <c r="C36" s="26"/>
      <c r="F36" s="45"/>
      <c r="G36" s="22"/>
      <c r="H36" s="34"/>
      <c r="I36" s="64">
        <f t="shared" si="0"/>
        <v>37275</v>
      </c>
      <c r="J36" s="58">
        <f t="shared" si="1"/>
        <v>7</v>
      </c>
      <c r="K36" s="58">
        <f t="shared" si="71"/>
      </c>
      <c r="L36" s="167">
        <f t="shared" si="48"/>
      </c>
      <c r="M36" s="158"/>
      <c r="N36" s="168">
        <f t="shared" si="3"/>
        <v>37306</v>
      </c>
      <c r="O36" s="161">
        <f t="shared" si="4"/>
        <v>3</v>
      </c>
      <c r="P36" s="161">
        <f t="shared" si="60"/>
      </c>
      <c r="Q36" s="167">
        <f t="shared" si="49"/>
      </c>
      <c r="R36" s="158"/>
      <c r="S36" s="168">
        <f t="shared" si="7"/>
        <v>37334</v>
      </c>
      <c r="T36" s="161">
        <f t="shared" si="8"/>
        <v>3</v>
      </c>
      <c r="U36" s="161">
        <f t="shared" si="61"/>
      </c>
      <c r="V36" s="167">
        <f t="shared" si="50"/>
      </c>
      <c r="W36" s="158"/>
      <c r="X36" s="168">
        <f t="shared" si="11"/>
        <v>37365</v>
      </c>
      <c r="Y36" s="161">
        <f t="shared" si="12"/>
        <v>6</v>
      </c>
      <c r="Z36" s="161">
        <f t="shared" si="62"/>
      </c>
      <c r="AA36" s="167">
        <f t="shared" si="51"/>
      </c>
      <c r="AB36" s="158"/>
      <c r="AC36" s="168">
        <f t="shared" si="15"/>
        <v>37395</v>
      </c>
      <c r="AD36" s="170">
        <f t="shared" si="16"/>
        <v>1</v>
      </c>
      <c r="AE36" s="170" t="str">
        <f t="shared" si="63"/>
        <v>Pfingsten</v>
      </c>
      <c r="AF36" s="167">
        <f t="shared" si="52"/>
      </c>
      <c r="AG36" s="158"/>
      <c r="AH36" s="168">
        <f t="shared" si="19"/>
        <v>37426</v>
      </c>
      <c r="AI36" s="161">
        <f t="shared" si="20"/>
        <v>4</v>
      </c>
      <c r="AJ36" s="161">
        <f t="shared" si="64"/>
      </c>
      <c r="AK36" s="167">
        <f t="shared" si="53"/>
      </c>
      <c r="AL36" s="158"/>
      <c r="AM36" s="168">
        <f t="shared" si="23"/>
        <v>37456</v>
      </c>
      <c r="AN36" s="161">
        <f t="shared" si="24"/>
        <v>6</v>
      </c>
      <c r="AO36" s="161">
        <f t="shared" si="65"/>
      </c>
      <c r="AP36" s="167">
        <f t="shared" si="54"/>
      </c>
      <c r="AQ36" s="158"/>
      <c r="AR36" s="168">
        <f t="shared" si="27"/>
        <v>37487</v>
      </c>
      <c r="AS36" s="161">
        <f t="shared" si="28"/>
        <v>2</v>
      </c>
      <c r="AT36" s="161">
        <f t="shared" si="66"/>
      </c>
      <c r="AU36" s="167">
        <f t="shared" si="55"/>
        <v>34</v>
      </c>
      <c r="AV36" s="158"/>
      <c r="AW36" s="168">
        <f t="shared" si="31"/>
        <v>37518</v>
      </c>
      <c r="AX36" s="161">
        <f t="shared" si="32"/>
        <v>5</v>
      </c>
      <c r="AY36" s="161">
        <f t="shared" si="67"/>
      </c>
      <c r="AZ36" s="167">
        <f t="shared" si="56"/>
      </c>
      <c r="BA36" s="158"/>
      <c r="BB36" s="168">
        <f t="shared" si="35"/>
        <v>37548</v>
      </c>
      <c r="BC36" s="169">
        <f t="shared" si="36"/>
        <v>7</v>
      </c>
      <c r="BD36" s="169">
        <f t="shared" si="68"/>
      </c>
      <c r="BE36" s="167">
        <f t="shared" si="57"/>
      </c>
      <c r="BF36" s="158"/>
      <c r="BG36" s="168">
        <f t="shared" si="39"/>
        <v>37579</v>
      </c>
      <c r="BH36" s="161">
        <f t="shared" si="40"/>
        <v>3</v>
      </c>
      <c r="BI36" s="161">
        <f t="shared" si="69"/>
      </c>
      <c r="BJ36" s="167">
        <f t="shared" si="58"/>
      </c>
      <c r="BK36" s="158"/>
      <c r="BL36" s="168">
        <f t="shared" si="43"/>
        <v>37609</v>
      </c>
      <c r="BM36" s="161">
        <f t="shared" si="44"/>
        <v>5</v>
      </c>
      <c r="BN36" s="161">
        <f t="shared" si="70"/>
      </c>
      <c r="BO36" s="167">
        <f t="shared" si="59"/>
      </c>
      <c r="BP36" s="158"/>
      <c r="BQ36" s="34"/>
      <c r="BR36" s="22"/>
      <c r="BT36" s="78"/>
      <c r="BU36" s="78"/>
      <c r="BV36" s="78"/>
      <c r="BW36" s="78"/>
      <c r="BX36" s="78"/>
    </row>
    <row r="37" spans="3:76" s="18" customFormat="1" ht="19.5" customHeight="1">
      <c r="C37" s="26"/>
      <c r="F37" s="45"/>
      <c r="G37" s="22"/>
      <c r="H37" s="34"/>
      <c r="I37" s="64">
        <f t="shared" si="0"/>
        <v>37276</v>
      </c>
      <c r="J37" s="59">
        <f t="shared" si="1"/>
        <v>1</v>
      </c>
      <c r="K37" s="59">
        <f t="shared" si="71"/>
      </c>
      <c r="L37" s="167">
        <f t="shared" si="48"/>
      </c>
      <c r="M37" s="158"/>
      <c r="N37" s="168">
        <f t="shared" si="3"/>
        <v>37307</v>
      </c>
      <c r="O37" s="161">
        <f t="shared" si="4"/>
        <v>4</v>
      </c>
      <c r="P37" s="161">
        <f t="shared" si="60"/>
      </c>
      <c r="Q37" s="167">
        <f t="shared" si="49"/>
      </c>
      <c r="R37" s="158"/>
      <c r="S37" s="168">
        <f t="shared" si="7"/>
        <v>37335</v>
      </c>
      <c r="T37" s="161">
        <f t="shared" si="8"/>
        <v>4</v>
      </c>
      <c r="U37" s="161">
        <f t="shared" si="61"/>
      </c>
      <c r="V37" s="167">
        <f t="shared" si="50"/>
      </c>
      <c r="W37" s="158"/>
      <c r="X37" s="168">
        <f t="shared" si="11"/>
        <v>37366</v>
      </c>
      <c r="Y37" s="169">
        <f t="shared" si="12"/>
        <v>7</v>
      </c>
      <c r="Z37" s="169">
        <f t="shared" si="62"/>
      </c>
      <c r="AA37" s="167">
        <f t="shared" si="51"/>
      </c>
      <c r="AB37" s="158"/>
      <c r="AC37" s="168">
        <f t="shared" si="15"/>
        <v>37396</v>
      </c>
      <c r="AD37" s="161">
        <f t="shared" si="16"/>
        <v>2</v>
      </c>
      <c r="AE37" s="161" t="str">
        <f t="shared" si="63"/>
        <v>Pfingstmontag</v>
      </c>
      <c r="AF37" s="167">
        <f t="shared" si="52"/>
        <v>21</v>
      </c>
      <c r="AG37" s="158"/>
      <c r="AH37" s="168">
        <f t="shared" si="19"/>
        <v>37427</v>
      </c>
      <c r="AI37" s="161">
        <f t="shared" si="20"/>
        <v>5</v>
      </c>
      <c r="AJ37" s="161">
        <f t="shared" si="64"/>
      </c>
      <c r="AK37" s="167">
        <f t="shared" si="53"/>
      </c>
      <c r="AL37" s="158"/>
      <c r="AM37" s="168">
        <f t="shared" si="23"/>
        <v>37457</v>
      </c>
      <c r="AN37" s="169">
        <f t="shared" si="24"/>
        <v>7</v>
      </c>
      <c r="AO37" s="169">
        <f t="shared" si="65"/>
      </c>
      <c r="AP37" s="167">
        <f t="shared" si="54"/>
      </c>
      <c r="AQ37" s="158"/>
      <c r="AR37" s="168">
        <f t="shared" si="27"/>
        <v>37488</v>
      </c>
      <c r="AS37" s="161">
        <f t="shared" si="28"/>
        <v>3</v>
      </c>
      <c r="AT37" s="161">
        <f t="shared" si="66"/>
      </c>
      <c r="AU37" s="167">
        <f t="shared" si="55"/>
      </c>
      <c r="AV37" s="158"/>
      <c r="AW37" s="168">
        <f t="shared" si="31"/>
        <v>37519</v>
      </c>
      <c r="AX37" s="161">
        <f t="shared" si="32"/>
        <v>6</v>
      </c>
      <c r="AY37" s="161">
        <f t="shared" si="67"/>
      </c>
      <c r="AZ37" s="167">
        <f t="shared" si="56"/>
      </c>
      <c r="BA37" s="158"/>
      <c r="BB37" s="168">
        <f t="shared" si="35"/>
        <v>37549</v>
      </c>
      <c r="BC37" s="170">
        <f t="shared" si="36"/>
        <v>1</v>
      </c>
      <c r="BD37" s="170">
        <f t="shared" si="68"/>
      </c>
      <c r="BE37" s="167">
        <f t="shared" si="57"/>
      </c>
      <c r="BF37" s="158"/>
      <c r="BG37" s="168">
        <f t="shared" si="39"/>
        <v>37580</v>
      </c>
      <c r="BH37" s="161">
        <f t="shared" si="40"/>
        <v>4</v>
      </c>
      <c r="BI37" s="161" t="str">
        <f t="shared" si="69"/>
        <v>Buß- und Bettag</v>
      </c>
      <c r="BJ37" s="167">
        <f t="shared" si="58"/>
      </c>
      <c r="BK37" s="158"/>
      <c r="BL37" s="168">
        <f t="shared" si="43"/>
        <v>37610</v>
      </c>
      <c r="BM37" s="161">
        <f t="shared" si="44"/>
        <v>6</v>
      </c>
      <c r="BN37" s="161">
        <f t="shared" si="70"/>
      </c>
      <c r="BO37" s="167">
        <f t="shared" si="59"/>
      </c>
      <c r="BP37" s="158"/>
      <c r="BQ37" s="34"/>
      <c r="BR37" s="22"/>
      <c r="BT37" s="78"/>
      <c r="BU37" s="78"/>
      <c r="BV37" s="78"/>
      <c r="BW37" s="78"/>
      <c r="BX37" s="78"/>
    </row>
    <row r="38" spans="3:76" s="18" customFormat="1" ht="19.5" customHeight="1">
      <c r="C38" s="26"/>
      <c r="F38" s="45"/>
      <c r="G38" s="22"/>
      <c r="H38" s="34"/>
      <c r="I38" s="64">
        <f t="shared" si="0"/>
        <v>37277</v>
      </c>
      <c r="J38" s="60">
        <f t="shared" si="1"/>
        <v>2</v>
      </c>
      <c r="K38" s="60">
        <f t="shared" si="71"/>
      </c>
      <c r="L38" s="167">
        <f t="shared" si="48"/>
        <v>4</v>
      </c>
      <c r="M38" s="158"/>
      <c r="N38" s="168">
        <f t="shared" si="3"/>
        <v>37308</v>
      </c>
      <c r="O38" s="161">
        <f t="shared" si="4"/>
        <v>5</v>
      </c>
      <c r="P38" s="161">
        <f t="shared" si="60"/>
      </c>
      <c r="Q38" s="167">
        <f t="shared" si="49"/>
      </c>
      <c r="R38" s="158"/>
      <c r="S38" s="168">
        <f t="shared" si="7"/>
        <v>37336</v>
      </c>
      <c r="T38" s="161">
        <f t="shared" si="8"/>
        <v>5</v>
      </c>
      <c r="U38" s="161">
        <f t="shared" si="61"/>
      </c>
      <c r="V38" s="167">
        <f t="shared" si="50"/>
      </c>
      <c r="W38" s="158"/>
      <c r="X38" s="168">
        <f t="shared" si="11"/>
        <v>37367</v>
      </c>
      <c r="Y38" s="170">
        <f t="shared" si="12"/>
        <v>1</v>
      </c>
      <c r="Z38" s="170">
        <f t="shared" si="62"/>
      </c>
      <c r="AA38" s="167">
        <f t="shared" si="51"/>
      </c>
      <c r="AB38" s="158"/>
      <c r="AC38" s="168">
        <f t="shared" si="15"/>
        <v>37397</v>
      </c>
      <c r="AD38" s="161">
        <f t="shared" si="16"/>
        <v>3</v>
      </c>
      <c r="AE38" s="161">
        <f t="shared" si="63"/>
      </c>
      <c r="AF38" s="167">
        <f t="shared" si="52"/>
      </c>
      <c r="AG38" s="158"/>
      <c r="AH38" s="168">
        <f t="shared" si="19"/>
        <v>37428</v>
      </c>
      <c r="AI38" s="161">
        <f t="shared" si="20"/>
        <v>6</v>
      </c>
      <c r="AJ38" s="161">
        <f t="shared" si="64"/>
      </c>
      <c r="AK38" s="167">
        <f t="shared" si="53"/>
      </c>
      <c r="AL38" s="158"/>
      <c r="AM38" s="168">
        <f t="shared" si="23"/>
        <v>37458</v>
      </c>
      <c r="AN38" s="170">
        <f t="shared" si="24"/>
        <v>1</v>
      </c>
      <c r="AO38" s="170">
        <f t="shared" si="65"/>
      </c>
      <c r="AP38" s="167">
        <f t="shared" si="54"/>
      </c>
      <c r="AQ38" s="158"/>
      <c r="AR38" s="168">
        <f t="shared" si="27"/>
        <v>37489</v>
      </c>
      <c r="AS38" s="161">
        <f t="shared" si="28"/>
        <v>4</v>
      </c>
      <c r="AT38" s="161">
        <f t="shared" si="66"/>
      </c>
      <c r="AU38" s="167">
        <f t="shared" si="55"/>
      </c>
      <c r="AV38" s="158"/>
      <c r="AW38" s="168">
        <f t="shared" si="31"/>
        <v>37520</v>
      </c>
      <c r="AX38" s="169">
        <f t="shared" si="32"/>
        <v>7</v>
      </c>
      <c r="AY38" s="169">
        <f t="shared" si="67"/>
      </c>
      <c r="AZ38" s="167">
        <f t="shared" si="56"/>
      </c>
      <c r="BA38" s="158"/>
      <c r="BB38" s="168">
        <f t="shared" si="35"/>
        <v>37550</v>
      </c>
      <c r="BC38" s="161">
        <f t="shared" si="36"/>
        <v>2</v>
      </c>
      <c r="BD38" s="161">
        <f t="shared" si="68"/>
      </c>
      <c r="BE38" s="167">
        <f t="shared" si="57"/>
        <v>43</v>
      </c>
      <c r="BF38" s="158"/>
      <c r="BG38" s="168">
        <f t="shared" si="39"/>
        <v>37581</v>
      </c>
      <c r="BH38" s="161">
        <f t="shared" si="40"/>
        <v>5</v>
      </c>
      <c r="BI38" s="161">
        <f t="shared" si="69"/>
      </c>
      <c r="BJ38" s="167">
        <f t="shared" si="58"/>
      </c>
      <c r="BK38" s="158"/>
      <c r="BL38" s="168">
        <f t="shared" si="43"/>
        <v>37611</v>
      </c>
      <c r="BM38" s="169">
        <f t="shared" si="44"/>
        <v>7</v>
      </c>
      <c r="BN38" s="169">
        <f t="shared" si="70"/>
      </c>
      <c r="BO38" s="167">
        <f t="shared" si="59"/>
      </c>
      <c r="BP38" s="158"/>
      <c r="BQ38" s="34"/>
      <c r="BR38" s="22"/>
      <c r="BT38" s="78"/>
      <c r="BU38" s="78"/>
      <c r="BV38" s="78"/>
      <c r="BW38" s="78"/>
      <c r="BX38" s="78"/>
    </row>
    <row r="39" spans="3:76" s="18" customFormat="1" ht="19.5" customHeight="1">
      <c r="C39" s="26"/>
      <c r="F39" s="45"/>
      <c r="G39" s="22"/>
      <c r="H39" s="34"/>
      <c r="I39" s="64">
        <f t="shared" si="0"/>
        <v>37278</v>
      </c>
      <c r="J39" s="60">
        <f t="shared" si="1"/>
        <v>3</v>
      </c>
      <c r="K39" s="60">
        <f t="shared" si="71"/>
      </c>
      <c r="L39" s="167">
        <f t="shared" si="48"/>
      </c>
      <c r="M39" s="158"/>
      <c r="N39" s="168">
        <f t="shared" si="3"/>
        <v>37309</v>
      </c>
      <c r="O39" s="161">
        <f t="shared" si="4"/>
        <v>6</v>
      </c>
      <c r="P39" s="161">
        <f t="shared" si="60"/>
      </c>
      <c r="Q39" s="167">
        <f t="shared" si="49"/>
      </c>
      <c r="R39" s="158"/>
      <c r="S39" s="168">
        <f t="shared" si="7"/>
        <v>37337</v>
      </c>
      <c r="T39" s="161">
        <f t="shared" si="8"/>
        <v>6</v>
      </c>
      <c r="U39" s="161">
        <f t="shared" si="61"/>
      </c>
      <c r="V39" s="167">
        <f t="shared" si="50"/>
      </c>
      <c r="W39" s="158"/>
      <c r="X39" s="168">
        <f t="shared" si="11"/>
        <v>37368</v>
      </c>
      <c r="Y39" s="161">
        <f t="shared" si="12"/>
        <v>2</v>
      </c>
      <c r="Z39" s="161">
        <f t="shared" si="62"/>
      </c>
      <c r="AA39" s="167">
        <f t="shared" si="51"/>
        <v>17</v>
      </c>
      <c r="AB39" s="158"/>
      <c r="AC39" s="168">
        <f t="shared" si="15"/>
        <v>37398</v>
      </c>
      <c r="AD39" s="161">
        <f t="shared" si="16"/>
        <v>4</v>
      </c>
      <c r="AE39" s="161">
        <f t="shared" si="63"/>
      </c>
      <c r="AF39" s="167">
        <f t="shared" si="52"/>
      </c>
      <c r="AG39" s="158"/>
      <c r="AH39" s="168">
        <f t="shared" si="19"/>
        <v>37429</v>
      </c>
      <c r="AI39" s="169">
        <f t="shared" si="20"/>
        <v>7</v>
      </c>
      <c r="AJ39" s="169">
        <f t="shared" si="64"/>
      </c>
      <c r="AK39" s="167">
        <f t="shared" si="53"/>
      </c>
      <c r="AL39" s="158"/>
      <c r="AM39" s="168">
        <f t="shared" si="23"/>
        <v>37459</v>
      </c>
      <c r="AN39" s="161">
        <f t="shared" si="24"/>
        <v>2</v>
      </c>
      <c r="AO39" s="161">
        <f t="shared" si="65"/>
      </c>
      <c r="AP39" s="167">
        <f t="shared" si="54"/>
        <v>30</v>
      </c>
      <c r="AQ39" s="158"/>
      <c r="AR39" s="168">
        <f t="shared" si="27"/>
        <v>37490</v>
      </c>
      <c r="AS39" s="161">
        <f t="shared" si="28"/>
        <v>5</v>
      </c>
      <c r="AT39" s="161">
        <f t="shared" si="66"/>
      </c>
      <c r="AU39" s="167">
        <f t="shared" si="55"/>
      </c>
      <c r="AV39" s="158"/>
      <c r="AW39" s="168">
        <f t="shared" si="31"/>
        <v>37521</v>
      </c>
      <c r="AX39" s="170">
        <f t="shared" si="32"/>
        <v>1</v>
      </c>
      <c r="AY39" s="170">
        <f t="shared" si="67"/>
      </c>
      <c r="AZ39" s="167">
        <f t="shared" si="56"/>
      </c>
      <c r="BA39" s="158"/>
      <c r="BB39" s="168">
        <f t="shared" si="35"/>
        <v>37551</v>
      </c>
      <c r="BC39" s="161">
        <f t="shared" si="36"/>
        <v>3</v>
      </c>
      <c r="BD39" s="161">
        <f t="shared" si="68"/>
      </c>
      <c r="BE39" s="167">
        <f t="shared" si="57"/>
      </c>
      <c r="BF39" s="158"/>
      <c r="BG39" s="168">
        <f t="shared" si="39"/>
        <v>37582</v>
      </c>
      <c r="BH39" s="161">
        <f t="shared" si="40"/>
        <v>6</v>
      </c>
      <c r="BI39" s="161">
        <f t="shared" si="69"/>
      </c>
      <c r="BJ39" s="167">
        <f t="shared" si="58"/>
      </c>
      <c r="BK39" s="158"/>
      <c r="BL39" s="168">
        <f t="shared" si="43"/>
        <v>37612</v>
      </c>
      <c r="BM39" s="170">
        <f t="shared" si="44"/>
        <v>1</v>
      </c>
      <c r="BN39" s="170">
        <f t="shared" si="70"/>
      </c>
      <c r="BO39" s="167">
        <f t="shared" si="59"/>
      </c>
      <c r="BP39" s="158"/>
      <c r="BQ39" s="34"/>
      <c r="BR39" s="22"/>
      <c r="BT39" s="78"/>
      <c r="BU39" s="78"/>
      <c r="BV39" s="78"/>
      <c r="BW39" s="78"/>
      <c r="BX39" s="78"/>
    </row>
    <row r="40" spans="3:76" s="18" customFormat="1" ht="19.5" customHeight="1">
      <c r="C40" s="26"/>
      <c r="F40" s="45"/>
      <c r="G40" s="22"/>
      <c r="H40" s="34"/>
      <c r="I40" s="64">
        <f t="shared" si="0"/>
        <v>37279</v>
      </c>
      <c r="J40" s="60">
        <f t="shared" si="1"/>
        <v>4</v>
      </c>
      <c r="K40" s="60">
        <f t="shared" si="71"/>
      </c>
      <c r="L40" s="167">
        <f t="shared" si="48"/>
      </c>
      <c r="M40" s="158"/>
      <c r="N40" s="168">
        <f t="shared" si="3"/>
        <v>37310</v>
      </c>
      <c r="O40" s="169">
        <f t="shared" si="4"/>
        <v>7</v>
      </c>
      <c r="P40" s="169">
        <f t="shared" si="60"/>
      </c>
      <c r="Q40" s="167">
        <f t="shared" si="49"/>
      </c>
      <c r="R40" s="158"/>
      <c r="S40" s="168">
        <f t="shared" si="7"/>
        <v>37338</v>
      </c>
      <c r="T40" s="169">
        <f t="shared" si="8"/>
        <v>7</v>
      </c>
      <c r="U40" s="169">
        <f t="shared" si="61"/>
      </c>
      <c r="V40" s="167">
        <f t="shared" si="50"/>
      </c>
      <c r="W40" s="158"/>
      <c r="X40" s="168">
        <f t="shared" si="11"/>
        <v>37369</v>
      </c>
      <c r="Y40" s="161">
        <f t="shared" si="12"/>
        <v>3</v>
      </c>
      <c r="Z40" s="161">
        <f t="shared" si="62"/>
      </c>
      <c r="AA40" s="167">
        <f t="shared" si="51"/>
      </c>
      <c r="AB40" s="158"/>
      <c r="AC40" s="168">
        <f t="shared" si="15"/>
        <v>37399</v>
      </c>
      <c r="AD40" s="161">
        <f t="shared" si="16"/>
        <v>5</v>
      </c>
      <c r="AE40" s="161">
        <f t="shared" si="63"/>
      </c>
      <c r="AF40" s="167">
        <f t="shared" si="52"/>
      </c>
      <c r="AG40" s="158"/>
      <c r="AH40" s="168">
        <f t="shared" si="19"/>
        <v>37430</v>
      </c>
      <c r="AI40" s="170">
        <f t="shared" si="20"/>
        <v>1</v>
      </c>
      <c r="AJ40" s="170">
        <f t="shared" si="64"/>
      </c>
      <c r="AK40" s="167">
        <f t="shared" si="53"/>
      </c>
      <c r="AL40" s="158"/>
      <c r="AM40" s="168">
        <f t="shared" si="23"/>
        <v>37460</v>
      </c>
      <c r="AN40" s="161">
        <f t="shared" si="24"/>
        <v>3</v>
      </c>
      <c r="AO40" s="161">
        <f t="shared" si="65"/>
      </c>
      <c r="AP40" s="167">
        <f t="shared" si="54"/>
      </c>
      <c r="AQ40" s="158"/>
      <c r="AR40" s="168">
        <f t="shared" si="27"/>
        <v>37491</v>
      </c>
      <c r="AS40" s="161">
        <f t="shared" si="28"/>
        <v>6</v>
      </c>
      <c r="AT40" s="161">
        <f t="shared" si="66"/>
      </c>
      <c r="AU40" s="167">
        <f t="shared" si="55"/>
      </c>
      <c r="AV40" s="158"/>
      <c r="AW40" s="168">
        <f t="shared" si="31"/>
        <v>37522</v>
      </c>
      <c r="AX40" s="161">
        <f t="shared" si="32"/>
        <v>2</v>
      </c>
      <c r="AY40" s="161">
        <f t="shared" si="67"/>
      </c>
      <c r="AZ40" s="167">
        <f t="shared" si="56"/>
        <v>39</v>
      </c>
      <c r="BA40" s="158"/>
      <c r="BB40" s="168">
        <f t="shared" si="35"/>
        <v>37552</v>
      </c>
      <c r="BC40" s="161">
        <f t="shared" si="36"/>
        <v>4</v>
      </c>
      <c r="BD40" s="161">
        <f t="shared" si="68"/>
      </c>
      <c r="BE40" s="167">
        <f t="shared" si="57"/>
      </c>
      <c r="BF40" s="158"/>
      <c r="BG40" s="168">
        <f t="shared" si="39"/>
        <v>37583</v>
      </c>
      <c r="BH40" s="169">
        <f t="shared" si="40"/>
        <v>7</v>
      </c>
      <c r="BI40" s="169">
        <f t="shared" si="69"/>
      </c>
      <c r="BJ40" s="167">
        <f t="shared" si="58"/>
      </c>
      <c r="BK40" s="158"/>
      <c r="BL40" s="168">
        <f t="shared" si="43"/>
        <v>37613</v>
      </c>
      <c r="BM40" s="161">
        <f t="shared" si="44"/>
        <v>2</v>
      </c>
      <c r="BN40" s="161">
        <f t="shared" si="70"/>
      </c>
      <c r="BO40" s="167">
        <f t="shared" si="59"/>
        <v>52</v>
      </c>
      <c r="BP40" s="158"/>
      <c r="BQ40" s="34"/>
      <c r="BR40" s="22"/>
      <c r="BT40" s="78"/>
      <c r="BU40" s="78"/>
      <c r="BV40" s="78"/>
      <c r="BW40" s="78"/>
      <c r="BX40" s="78"/>
    </row>
    <row r="41" spans="3:76" s="18" customFormat="1" ht="19.5" customHeight="1">
      <c r="C41" s="26"/>
      <c r="F41" s="45"/>
      <c r="G41" s="22"/>
      <c r="H41" s="34"/>
      <c r="I41" s="64">
        <f t="shared" si="0"/>
        <v>37280</v>
      </c>
      <c r="J41" s="60">
        <f t="shared" si="1"/>
        <v>5</v>
      </c>
      <c r="K41" s="60">
        <f t="shared" si="71"/>
      </c>
      <c r="L41" s="167">
        <f t="shared" si="48"/>
      </c>
      <c r="M41" s="158"/>
      <c r="N41" s="168">
        <f t="shared" si="3"/>
        <v>37311</v>
      </c>
      <c r="O41" s="170">
        <f t="shared" si="4"/>
        <v>1</v>
      </c>
      <c r="P41" s="170">
        <f t="shared" si="60"/>
      </c>
      <c r="Q41" s="167">
        <f t="shared" si="49"/>
      </c>
      <c r="R41" s="158"/>
      <c r="S41" s="168">
        <f t="shared" si="7"/>
        <v>37339</v>
      </c>
      <c r="T41" s="170">
        <f t="shared" si="8"/>
        <v>1</v>
      </c>
      <c r="U41" s="170">
        <f t="shared" si="61"/>
      </c>
      <c r="V41" s="167">
        <f t="shared" si="50"/>
      </c>
      <c r="W41" s="158"/>
      <c r="X41" s="168">
        <f t="shared" si="11"/>
        <v>37370</v>
      </c>
      <c r="Y41" s="161">
        <f t="shared" si="12"/>
        <v>4</v>
      </c>
      <c r="Z41" s="161">
        <f t="shared" si="62"/>
      </c>
      <c r="AA41" s="167">
        <f t="shared" si="51"/>
      </c>
      <c r="AB41" s="158"/>
      <c r="AC41" s="168">
        <f t="shared" si="15"/>
        <v>37400</v>
      </c>
      <c r="AD41" s="161">
        <f t="shared" si="16"/>
        <v>6</v>
      </c>
      <c r="AE41" s="161">
        <f t="shared" si="63"/>
      </c>
      <c r="AF41" s="167">
        <f t="shared" si="52"/>
      </c>
      <c r="AG41" s="158"/>
      <c r="AH41" s="168">
        <f t="shared" si="19"/>
        <v>37431</v>
      </c>
      <c r="AI41" s="161">
        <f t="shared" si="20"/>
        <v>2</v>
      </c>
      <c r="AJ41" s="161">
        <f t="shared" si="64"/>
      </c>
      <c r="AK41" s="167">
        <f t="shared" si="53"/>
        <v>26</v>
      </c>
      <c r="AL41" s="158"/>
      <c r="AM41" s="168">
        <f t="shared" si="23"/>
        <v>37461</v>
      </c>
      <c r="AN41" s="161">
        <f t="shared" si="24"/>
        <v>4</v>
      </c>
      <c r="AO41" s="161">
        <f t="shared" si="65"/>
      </c>
      <c r="AP41" s="167">
        <f t="shared" si="54"/>
      </c>
      <c r="AQ41" s="158"/>
      <c r="AR41" s="168">
        <f t="shared" si="27"/>
        <v>37492</v>
      </c>
      <c r="AS41" s="169">
        <f t="shared" si="28"/>
        <v>7</v>
      </c>
      <c r="AT41" s="169">
        <f t="shared" si="66"/>
      </c>
      <c r="AU41" s="167">
        <f t="shared" si="55"/>
      </c>
      <c r="AV41" s="158"/>
      <c r="AW41" s="168">
        <f t="shared" si="31"/>
        <v>37523</v>
      </c>
      <c r="AX41" s="161">
        <f t="shared" si="32"/>
        <v>3</v>
      </c>
      <c r="AY41" s="161">
        <f t="shared" si="67"/>
      </c>
      <c r="AZ41" s="167">
        <f t="shared" si="56"/>
      </c>
      <c r="BA41" s="158"/>
      <c r="BB41" s="168">
        <f t="shared" si="35"/>
        <v>37553</v>
      </c>
      <c r="BC41" s="161">
        <f t="shared" si="36"/>
        <v>5</v>
      </c>
      <c r="BD41" s="161">
        <f t="shared" si="68"/>
      </c>
      <c r="BE41" s="167">
        <f t="shared" si="57"/>
      </c>
      <c r="BF41" s="158"/>
      <c r="BG41" s="168">
        <f t="shared" si="39"/>
        <v>37584</v>
      </c>
      <c r="BH41" s="170">
        <f t="shared" si="40"/>
        <v>1</v>
      </c>
      <c r="BI41" s="170">
        <f t="shared" si="69"/>
      </c>
      <c r="BJ41" s="167">
        <f t="shared" si="58"/>
      </c>
      <c r="BK41" s="158"/>
      <c r="BL41" s="168">
        <f t="shared" si="43"/>
        <v>37614</v>
      </c>
      <c r="BM41" s="161">
        <f t="shared" si="44"/>
        <v>3</v>
      </c>
      <c r="BN41" s="161" t="str">
        <f t="shared" si="70"/>
        <v>Hl.Abend</v>
      </c>
      <c r="BO41" s="167">
        <f t="shared" si="59"/>
      </c>
      <c r="BP41" s="158"/>
      <c r="BQ41" s="34"/>
      <c r="BR41" s="22"/>
      <c r="BT41" s="78"/>
      <c r="BU41" s="78"/>
      <c r="BV41" s="78"/>
      <c r="BW41" s="78"/>
      <c r="BX41" s="78"/>
    </row>
    <row r="42" spans="3:76" s="18" customFormat="1" ht="19.5" customHeight="1">
      <c r="C42" s="26"/>
      <c r="F42" s="45"/>
      <c r="G42" s="22"/>
      <c r="H42" s="34"/>
      <c r="I42" s="64">
        <f t="shared" si="0"/>
        <v>37281</v>
      </c>
      <c r="J42" s="60">
        <f t="shared" si="1"/>
        <v>6</v>
      </c>
      <c r="K42" s="60">
        <f t="shared" si="71"/>
      </c>
      <c r="L42" s="167">
        <f t="shared" si="48"/>
      </c>
      <c r="M42" s="158"/>
      <c r="N42" s="168">
        <f t="shared" si="3"/>
        <v>37312</v>
      </c>
      <c r="O42" s="161">
        <f t="shared" si="4"/>
        <v>2</v>
      </c>
      <c r="P42" s="161">
        <f t="shared" si="60"/>
      </c>
      <c r="Q42" s="167">
        <f t="shared" si="49"/>
        <v>9</v>
      </c>
      <c r="R42" s="158"/>
      <c r="S42" s="168">
        <f t="shared" si="7"/>
        <v>37340</v>
      </c>
      <c r="T42" s="161">
        <f t="shared" si="8"/>
        <v>2</v>
      </c>
      <c r="U42" s="161">
        <f t="shared" si="61"/>
      </c>
      <c r="V42" s="167">
        <f t="shared" si="50"/>
        <v>13</v>
      </c>
      <c r="W42" s="158"/>
      <c r="X42" s="168">
        <f t="shared" si="11"/>
        <v>37371</v>
      </c>
      <c r="Y42" s="161">
        <f t="shared" si="12"/>
        <v>5</v>
      </c>
      <c r="Z42" s="161">
        <f t="shared" si="62"/>
      </c>
      <c r="AA42" s="167">
        <f t="shared" si="51"/>
      </c>
      <c r="AB42" s="158"/>
      <c r="AC42" s="168">
        <f t="shared" si="15"/>
        <v>37401</v>
      </c>
      <c r="AD42" s="169">
        <f t="shared" si="16"/>
        <v>7</v>
      </c>
      <c r="AE42" s="169">
        <f t="shared" si="63"/>
      </c>
      <c r="AF42" s="167">
        <f t="shared" si="52"/>
      </c>
      <c r="AG42" s="158"/>
      <c r="AH42" s="168">
        <f t="shared" si="19"/>
        <v>37432</v>
      </c>
      <c r="AI42" s="161">
        <f t="shared" si="20"/>
        <v>3</v>
      </c>
      <c r="AJ42" s="161">
        <f t="shared" si="64"/>
      </c>
      <c r="AK42" s="167">
        <f t="shared" si="53"/>
      </c>
      <c r="AL42" s="158"/>
      <c r="AM42" s="168">
        <f t="shared" si="23"/>
        <v>37462</v>
      </c>
      <c r="AN42" s="161">
        <f t="shared" si="24"/>
        <v>5</v>
      </c>
      <c r="AO42" s="161">
        <f t="shared" si="65"/>
      </c>
      <c r="AP42" s="167">
        <f t="shared" si="54"/>
      </c>
      <c r="AQ42" s="158"/>
      <c r="AR42" s="168">
        <f t="shared" si="27"/>
        <v>37493</v>
      </c>
      <c r="AS42" s="170">
        <f t="shared" si="28"/>
        <v>1</v>
      </c>
      <c r="AT42" s="170">
        <f t="shared" si="66"/>
      </c>
      <c r="AU42" s="167">
        <f t="shared" si="55"/>
      </c>
      <c r="AV42" s="158"/>
      <c r="AW42" s="168">
        <f t="shared" si="31"/>
        <v>37524</v>
      </c>
      <c r="AX42" s="161">
        <f t="shared" si="32"/>
        <v>4</v>
      </c>
      <c r="AY42" s="161">
        <f t="shared" si="67"/>
      </c>
      <c r="AZ42" s="167">
        <f t="shared" si="56"/>
      </c>
      <c r="BA42" s="158"/>
      <c r="BB42" s="168">
        <f t="shared" si="35"/>
        <v>37554</v>
      </c>
      <c r="BC42" s="161">
        <f t="shared" si="36"/>
        <v>6</v>
      </c>
      <c r="BD42" s="161">
        <f t="shared" si="68"/>
      </c>
      <c r="BE42" s="167">
        <f t="shared" si="57"/>
      </c>
      <c r="BF42" s="158"/>
      <c r="BG42" s="168">
        <f t="shared" si="39"/>
        <v>37585</v>
      </c>
      <c r="BH42" s="161">
        <f t="shared" si="40"/>
        <v>2</v>
      </c>
      <c r="BI42" s="161">
        <f t="shared" si="69"/>
      </c>
      <c r="BJ42" s="167">
        <f t="shared" si="58"/>
        <v>48</v>
      </c>
      <c r="BK42" s="158"/>
      <c r="BL42" s="168">
        <f t="shared" si="43"/>
        <v>37615</v>
      </c>
      <c r="BM42" s="161">
        <f t="shared" si="44"/>
        <v>4</v>
      </c>
      <c r="BN42" s="161" t="str">
        <f t="shared" si="70"/>
        <v>1. Weihnachtstag</v>
      </c>
      <c r="BO42" s="167">
        <f t="shared" si="59"/>
      </c>
      <c r="BP42" s="158"/>
      <c r="BQ42" s="34"/>
      <c r="BR42" s="22"/>
      <c r="BT42" s="78"/>
      <c r="BU42" s="78"/>
      <c r="BV42" s="78"/>
      <c r="BW42" s="78"/>
      <c r="BX42" s="78"/>
    </row>
    <row r="43" spans="3:76" s="18" customFormat="1" ht="19.5" customHeight="1">
      <c r="C43" s="26"/>
      <c r="F43" s="45"/>
      <c r="G43" s="22"/>
      <c r="H43" s="34"/>
      <c r="I43" s="64">
        <f t="shared" si="0"/>
        <v>37282</v>
      </c>
      <c r="J43" s="58">
        <f t="shared" si="1"/>
        <v>7</v>
      </c>
      <c r="K43" s="58">
        <f t="shared" si="71"/>
      </c>
      <c r="L43" s="167">
        <f t="shared" si="48"/>
      </c>
      <c r="M43" s="158"/>
      <c r="N43" s="168">
        <f t="shared" si="3"/>
        <v>37313</v>
      </c>
      <c r="O43" s="161">
        <f t="shared" si="4"/>
        <v>3</v>
      </c>
      <c r="P43" s="161">
        <f t="shared" si="60"/>
      </c>
      <c r="Q43" s="167">
        <f t="shared" si="49"/>
      </c>
      <c r="R43" s="158"/>
      <c r="S43" s="168">
        <f t="shared" si="7"/>
        <v>37341</v>
      </c>
      <c r="T43" s="161">
        <f t="shared" si="8"/>
        <v>3</v>
      </c>
      <c r="U43" s="161">
        <f t="shared" si="61"/>
      </c>
      <c r="V43" s="167">
        <f t="shared" si="50"/>
      </c>
      <c r="W43" s="158"/>
      <c r="X43" s="168">
        <f t="shared" si="11"/>
        <v>37372</v>
      </c>
      <c r="Y43" s="161">
        <f t="shared" si="12"/>
        <v>6</v>
      </c>
      <c r="Z43" s="161">
        <f t="shared" si="62"/>
      </c>
      <c r="AA43" s="167">
        <f t="shared" si="51"/>
      </c>
      <c r="AB43" s="158"/>
      <c r="AC43" s="168">
        <f t="shared" si="15"/>
        <v>37402</v>
      </c>
      <c r="AD43" s="170">
        <f t="shared" si="16"/>
        <v>1</v>
      </c>
      <c r="AE43" s="170">
        <f t="shared" si="63"/>
      </c>
      <c r="AF43" s="167">
        <f t="shared" si="52"/>
      </c>
      <c r="AG43" s="158"/>
      <c r="AH43" s="168">
        <f t="shared" si="19"/>
        <v>37433</v>
      </c>
      <c r="AI43" s="161">
        <f t="shared" si="20"/>
        <v>4</v>
      </c>
      <c r="AJ43" s="161">
        <f t="shared" si="64"/>
      </c>
      <c r="AK43" s="167">
        <f t="shared" si="53"/>
      </c>
      <c r="AL43" s="158"/>
      <c r="AM43" s="168">
        <f t="shared" si="23"/>
        <v>37463</v>
      </c>
      <c r="AN43" s="161">
        <f t="shared" si="24"/>
        <v>6</v>
      </c>
      <c r="AO43" s="161">
        <f t="shared" si="65"/>
      </c>
      <c r="AP43" s="167">
        <f t="shared" si="54"/>
      </c>
      <c r="AQ43" s="158"/>
      <c r="AR43" s="168">
        <f t="shared" si="27"/>
        <v>37494</v>
      </c>
      <c r="AS43" s="161">
        <f t="shared" si="28"/>
        <v>2</v>
      </c>
      <c r="AT43" s="161">
        <f t="shared" si="66"/>
      </c>
      <c r="AU43" s="167">
        <f t="shared" si="55"/>
        <v>35</v>
      </c>
      <c r="AV43" s="158"/>
      <c r="AW43" s="168">
        <f t="shared" si="31"/>
        <v>37525</v>
      </c>
      <c r="AX43" s="161">
        <f t="shared" si="32"/>
        <v>5</v>
      </c>
      <c r="AY43" s="161">
        <f t="shared" si="67"/>
      </c>
      <c r="AZ43" s="167">
        <f t="shared" si="56"/>
      </c>
      <c r="BA43" s="158"/>
      <c r="BB43" s="168">
        <f t="shared" si="35"/>
        <v>37555</v>
      </c>
      <c r="BC43" s="169">
        <f t="shared" si="36"/>
        <v>7</v>
      </c>
      <c r="BD43" s="169">
        <f t="shared" si="68"/>
      </c>
      <c r="BE43" s="167">
        <f t="shared" si="57"/>
      </c>
      <c r="BF43" s="158"/>
      <c r="BG43" s="168">
        <f t="shared" si="39"/>
        <v>37586</v>
      </c>
      <c r="BH43" s="161">
        <f t="shared" si="40"/>
        <v>3</v>
      </c>
      <c r="BI43" s="161">
        <f t="shared" si="69"/>
      </c>
      <c r="BJ43" s="167">
        <f t="shared" si="58"/>
      </c>
      <c r="BK43" s="158"/>
      <c r="BL43" s="168">
        <f t="shared" si="43"/>
        <v>37616</v>
      </c>
      <c r="BM43" s="161">
        <f t="shared" si="44"/>
        <v>5</v>
      </c>
      <c r="BN43" s="161" t="str">
        <f t="shared" si="70"/>
        <v>2. Weihnachtstag</v>
      </c>
      <c r="BO43" s="167">
        <f t="shared" si="59"/>
      </c>
      <c r="BP43" s="158"/>
      <c r="BQ43" s="34"/>
      <c r="BR43" s="22"/>
      <c r="BT43" s="78"/>
      <c r="BU43" s="78"/>
      <c r="BV43" s="78"/>
      <c r="BW43" s="78"/>
      <c r="BX43" s="78"/>
    </row>
    <row r="44" spans="3:76" s="18" customFormat="1" ht="19.5" customHeight="1">
      <c r="C44" s="26"/>
      <c r="F44" s="45"/>
      <c r="G44" s="22"/>
      <c r="H44" s="34"/>
      <c r="I44" s="64">
        <f t="shared" si="0"/>
        <v>37283</v>
      </c>
      <c r="J44" s="59">
        <f t="shared" si="1"/>
        <v>1</v>
      </c>
      <c r="K44" s="59">
        <f t="shared" si="71"/>
      </c>
      <c r="L44" s="167">
        <f t="shared" si="48"/>
      </c>
      <c r="M44" s="158"/>
      <c r="N44" s="168">
        <f t="shared" si="3"/>
        <v>37314</v>
      </c>
      <c r="O44" s="161">
        <f t="shared" si="4"/>
        <v>4</v>
      </c>
      <c r="P44" s="161">
        <f t="shared" si="60"/>
      </c>
      <c r="Q44" s="167">
        <f t="shared" si="49"/>
      </c>
      <c r="R44" s="158"/>
      <c r="S44" s="168">
        <f t="shared" si="7"/>
        <v>37342</v>
      </c>
      <c r="T44" s="161">
        <f t="shared" si="8"/>
        <v>4</v>
      </c>
      <c r="U44" s="161">
        <f t="shared" si="61"/>
      </c>
      <c r="V44" s="167">
        <f t="shared" si="50"/>
      </c>
      <c r="W44" s="158"/>
      <c r="X44" s="168">
        <f t="shared" si="11"/>
        <v>37373</v>
      </c>
      <c r="Y44" s="169">
        <f t="shared" si="12"/>
        <v>7</v>
      </c>
      <c r="Z44" s="169">
        <f t="shared" si="62"/>
      </c>
      <c r="AA44" s="167">
        <f t="shared" si="51"/>
      </c>
      <c r="AB44" s="158"/>
      <c r="AC44" s="168">
        <f t="shared" si="15"/>
        <v>37403</v>
      </c>
      <c r="AD44" s="161">
        <f t="shared" si="16"/>
        <v>2</v>
      </c>
      <c r="AE44" s="161">
        <f t="shared" si="63"/>
      </c>
      <c r="AF44" s="167">
        <f t="shared" si="52"/>
        <v>22</v>
      </c>
      <c r="AG44" s="158"/>
      <c r="AH44" s="168">
        <f t="shared" si="19"/>
        <v>37434</v>
      </c>
      <c r="AI44" s="161">
        <f t="shared" si="20"/>
        <v>5</v>
      </c>
      <c r="AJ44" s="161">
        <f t="shared" si="64"/>
      </c>
      <c r="AK44" s="167">
        <f t="shared" si="53"/>
      </c>
      <c r="AL44" s="158"/>
      <c r="AM44" s="168">
        <f t="shared" si="23"/>
        <v>37464</v>
      </c>
      <c r="AN44" s="169">
        <f t="shared" si="24"/>
        <v>7</v>
      </c>
      <c r="AO44" s="169">
        <f t="shared" si="65"/>
      </c>
      <c r="AP44" s="167">
        <f t="shared" si="54"/>
      </c>
      <c r="AQ44" s="158"/>
      <c r="AR44" s="168">
        <f t="shared" si="27"/>
        <v>37495</v>
      </c>
      <c r="AS44" s="161">
        <f t="shared" si="28"/>
        <v>3</v>
      </c>
      <c r="AT44" s="161">
        <f t="shared" si="66"/>
      </c>
      <c r="AU44" s="167">
        <f t="shared" si="55"/>
      </c>
      <c r="AV44" s="158"/>
      <c r="AW44" s="168">
        <f t="shared" si="31"/>
        <v>37526</v>
      </c>
      <c r="AX44" s="161">
        <f t="shared" si="32"/>
        <v>6</v>
      </c>
      <c r="AY44" s="161">
        <f t="shared" si="67"/>
      </c>
      <c r="AZ44" s="167">
        <f t="shared" si="56"/>
      </c>
      <c r="BA44" s="158"/>
      <c r="BB44" s="168">
        <f t="shared" si="35"/>
        <v>37556</v>
      </c>
      <c r="BC44" s="170">
        <f t="shared" si="36"/>
        <v>1</v>
      </c>
      <c r="BD44" s="170">
        <f t="shared" si="68"/>
      </c>
      <c r="BE44" s="167">
        <f t="shared" si="57"/>
      </c>
      <c r="BF44" s="158"/>
      <c r="BG44" s="168">
        <f t="shared" si="39"/>
        <v>37587</v>
      </c>
      <c r="BH44" s="161">
        <f t="shared" si="40"/>
        <v>4</v>
      </c>
      <c r="BI44" s="161">
        <f t="shared" si="69"/>
      </c>
      <c r="BJ44" s="167">
        <f t="shared" si="58"/>
      </c>
      <c r="BK44" s="158"/>
      <c r="BL44" s="168">
        <f t="shared" si="43"/>
        <v>37617</v>
      </c>
      <c r="BM44" s="161">
        <f t="shared" si="44"/>
        <v>6</v>
      </c>
      <c r="BN44" s="161">
        <f t="shared" si="70"/>
      </c>
      <c r="BO44" s="167">
        <f t="shared" si="59"/>
      </c>
      <c r="BP44" s="158"/>
      <c r="BQ44" s="34"/>
      <c r="BR44" s="22"/>
      <c r="BT44" s="78"/>
      <c r="BU44" s="78"/>
      <c r="BV44" s="78"/>
      <c r="BW44" s="78"/>
      <c r="BX44" s="78"/>
    </row>
    <row r="45" spans="3:76" s="18" customFormat="1" ht="19.5" customHeight="1">
      <c r="C45" s="26"/>
      <c r="F45" s="45"/>
      <c r="G45" s="22"/>
      <c r="H45" s="34"/>
      <c r="I45" s="64">
        <f t="shared" si="0"/>
        <v>37284</v>
      </c>
      <c r="J45" s="60">
        <f t="shared" si="1"/>
        <v>2</v>
      </c>
      <c r="K45" s="60">
        <f t="shared" si="71"/>
      </c>
      <c r="L45" s="167">
        <f t="shared" si="48"/>
        <v>5</v>
      </c>
      <c r="M45" s="158"/>
      <c r="N45" s="168">
        <f t="shared" si="3"/>
        <v>37315</v>
      </c>
      <c r="O45" s="161">
        <f t="shared" si="4"/>
        <v>5</v>
      </c>
      <c r="P45" s="161">
        <f t="shared" si="60"/>
      </c>
      <c r="Q45" s="167">
        <f t="shared" si="49"/>
      </c>
      <c r="R45" s="158"/>
      <c r="S45" s="168">
        <f t="shared" si="7"/>
        <v>37343</v>
      </c>
      <c r="T45" s="161">
        <f t="shared" si="8"/>
        <v>5</v>
      </c>
      <c r="U45" s="161">
        <f t="shared" si="61"/>
      </c>
      <c r="V45" s="167">
        <f t="shared" si="50"/>
      </c>
      <c r="W45" s="158"/>
      <c r="X45" s="168">
        <f t="shared" si="11"/>
        <v>37374</v>
      </c>
      <c r="Y45" s="170">
        <f t="shared" si="12"/>
        <v>1</v>
      </c>
      <c r="Z45" s="170">
        <f t="shared" si="62"/>
      </c>
      <c r="AA45" s="167">
        <f t="shared" si="51"/>
      </c>
      <c r="AB45" s="158"/>
      <c r="AC45" s="168">
        <f t="shared" si="15"/>
        <v>37404</v>
      </c>
      <c r="AD45" s="161">
        <f t="shared" si="16"/>
        <v>3</v>
      </c>
      <c r="AE45" s="161">
        <f t="shared" si="63"/>
      </c>
      <c r="AF45" s="167">
        <f t="shared" si="52"/>
      </c>
      <c r="AG45" s="158"/>
      <c r="AH45" s="168">
        <f t="shared" si="19"/>
        <v>37435</v>
      </c>
      <c r="AI45" s="161">
        <f t="shared" si="20"/>
        <v>6</v>
      </c>
      <c r="AJ45" s="161">
        <f t="shared" si="64"/>
      </c>
      <c r="AK45" s="167">
        <f t="shared" si="53"/>
      </c>
      <c r="AL45" s="158"/>
      <c r="AM45" s="168">
        <f t="shared" si="23"/>
        <v>37465</v>
      </c>
      <c r="AN45" s="170">
        <f t="shared" si="24"/>
        <v>1</v>
      </c>
      <c r="AO45" s="170">
        <f t="shared" si="65"/>
      </c>
      <c r="AP45" s="167">
        <f t="shared" si="54"/>
      </c>
      <c r="AQ45" s="158"/>
      <c r="AR45" s="168">
        <f t="shared" si="27"/>
        <v>37496</v>
      </c>
      <c r="AS45" s="161">
        <f t="shared" si="28"/>
        <v>4</v>
      </c>
      <c r="AT45" s="161">
        <f t="shared" si="66"/>
      </c>
      <c r="AU45" s="167">
        <f t="shared" si="55"/>
      </c>
      <c r="AV45" s="158"/>
      <c r="AW45" s="168">
        <f t="shared" si="31"/>
        <v>37527</v>
      </c>
      <c r="AX45" s="169">
        <f t="shared" si="32"/>
        <v>7</v>
      </c>
      <c r="AY45" s="169">
        <f t="shared" si="67"/>
      </c>
      <c r="AZ45" s="167">
        <f t="shared" si="56"/>
      </c>
      <c r="BA45" s="158"/>
      <c r="BB45" s="168">
        <f t="shared" si="35"/>
        <v>37557</v>
      </c>
      <c r="BC45" s="161">
        <f t="shared" si="36"/>
        <v>2</v>
      </c>
      <c r="BD45" s="161">
        <f t="shared" si="68"/>
      </c>
      <c r="BE45" s="167">
        <f t="shared" si="57"/>
        <v>44</v>
      </c>
      <c r="BF45" s="158"/>
      <c r="BG45" s="168">
        <f t="shared" si="39"/>
        <v>37588</v>
      </c>
      <c r="BH45" s="161">
        <f t="shared" si="40"/>
        <v>5</v>
      </c>
      <c r="BI45" s="161">
        <f t="shared" si="69"/>
      </c>
      <c r="BJ45" s="167">
        <f t="shared" si="58"/>
      </c>
      <c r="BK45" s="158"/>
      <c r="BL45" s="168">
        <f t="shared" si="43"/>
        <v>37618</v>
      </c>
      <c r="BM45" s="169">
        <f t="shared" si="44"/>
        <v>7</v>
      </c>
      <c r="BN45" s="169">
        <f t="shared" si="70"/>
      </c>
      <c r="BO45" s="167">
        <f t="shared" si="59"/>
      </c>
      <c r="BP45" s="158"/>
      <c r="BQ45" s="34"/>
      <c r="BR45" s="22"/>
      <c r="BT45" s="78"/>
      <c r="BU45" s="78"/>
      <c r="BV45" s="78"/>
      <c r="BW45" s="78"/>
      <c r="BX45" s="78"/>
    </row>
    <row r="46" spans="3:76" s="18" customFormat="1" ht="19.5" customHeight="1">
      <c r="C46" s="26"/>
      <c r="F46" s="45"/>
      <c r="G46" s="22"/>
      <c r="H46" s="34"/>
      <c r="I46" s="64">
        <f t="shared" si="0"/>
        <v>37285</v>
      </c>
      <c r="J46" s="60">
        <f>IF(I46&lt;&gt;"",WEEKDAY(I46),"")</f>
        <v>3</v>
      </c>
      <c r="K46" s="60">
        <f t="shared" si="71"/>
      </c>
      <c r="L46" s="167">
        <f t="shared" si="48"/>
      </c>
      <c r="M46" s="158"/>
      <c r="N46" s="168">
        <f t="shared" si="3"/>
      </c>
      <c r="O46" s="161">
        <f t="shared" si="4"/>
      </c>
      <c r="P46" s="161">
        <f t="shared" si="60"/>
      </c>
      <c r="Q46" s="167">
        <f t="shared" si="49"/>
      </c>
      <c r="R46" s="158"/>
      <c r="S46" s="168">
        <f t="shared" si="7"/>
        <v>37344</v>
      </c>
      <c r="T46" s="161">
        <f>IF(S46&lt;&gt;"",WEEKDAY(S46),"")</f>
        <v>6</v>
      </c>
      <c r="U46" s="161" t="str">
        <f t="shared" si="61"/>
        <v>Karfreitag</v>
      </c>
      <c r="V46" s="167">
        <f t="shared" si="50"/>
      </c>
      <c r="W46" s="158"/>
      <c r="X46" s="168">
        <f t="shared" si="11"/>
        <v>37375</v>
      </c>
      <c r="Y46" s="161">
        <f>IF(X46&lt;&gt;"",WEEKDAY(X46),"")</f>
        <v>2</v>
      </c>
      <c r="Z46" s="161">
        <f t="shared" si="62"/>
      </c>
      <c r="AA46" s="167">
        <f t="shared" si="51"/>
        <v>18</v>
      </c>
      <c r="AB46" s="158"/>
      <c r="AC46" s="168">
        <f t="shared" si="15"/>
        <v>37405</v>
      </c>
      <c r="AD46" s="161">
        <f>IF(AC46&lt;&gt;"",WEEKDAY(AC46),"")</f>
        <v>4</v>
      </c>
      <c r="AE46" s="161">
        <f t="shared" si="63"/>
      </c>
      <c r="AF46" s="167">
        <f t="shared" si="52"/>
      </c>
      <c r="AG46" s="158"/>
      <c r="AH46" s="168">
        <f t="shared" si="19"/>
        <v>37436</v>
      </c>
      <c r="AI46" s="169">
        <f>IF(AH46&lt;&gt;"",WEEKDAY(AH46),"")</f>
        <v>7</v>
      </c>
      <c r="AJ46" s="169">
        <f t="shared" si="64"/>
      </c>
      <c r="AK46" s="167">
        <f t="shared" si="53"/>
      </c>
      <c r="AL46" s="158"/>
      <c r="AM46" s="168">
        <f t="shared" si="23"/>
        <v>37466</v>
      </c>
      <c r="AN46" s="161">
        <f>IF(AM46&lt;&gt;"",WEEKDAY(AM46),"")</f>
        <v>2</v>
      </c>
      <c r="AO46" s="161">
        <f t="shared" si="65"/>
      </c>
      <c r="AP46" s="167">
        <f t="shared" si="54"/>
        <v>31</v>
      </c>
      <c r="AQ46" s="158"/>
      <c r="AR46" s="168">
        <f t="shared" si="27"/>
        <v>37497</v>
      </c>
      <c r="AS46" s="161">
        <f>IF(AR46&lt;&gt;"",WEEKDAY(AR46),"")</f>
        <v>5</v>
      </c>
      <c r="AT46" s="161">
        <f t="shared" si="66"/>
      </c>
      <c r="AU46" s="167">
        <f t="shared" si="55"/>
      </c>
      <c r="AV46" s="158"/>
      <c r="AW46" s="168">
        <f t="shared" si="31"/>
        <v>37528</v>
      </c>
      <c r="AX46" s="170">
        <f>IF(AW46&lt;&gt;"",WEEKDAY(AW46),"")</f>
        <v>1</v>
      </c>
      <c r="AY46" s="170">
        <f t="shared" si="67"/>
      </c>
      <c r="AZ46" s="167">
        <f t="shared" si="56"/>
      </c>
      <c r="BA46" s="158"/>
      <c r="BB46" s="168">
        <f t="shared" si="35"/>
        <v>37558</v>
      </c>
      <c r="BC46" s="161">
        <f>IF(BB46&lt;&gt;"",WEEKDAY(BB46),"")</f>
        <v>3</v>
      </c>
      <c r="BD46" s="161">
        <f t="shared" si="68"/>
      </c>
      <c r="BE46" s="167">
        <f t="shared" si="57"/>
      </c>
      <c r="BF46" s="158"/>
      <c r="BG46" s="168">
        <f t="shared" si="39"/>
        <v>37589</v>
      </c>
      <c r="BH46" s="161">
        <f>IF(BG46&lt;&gt;"",WEEKDAY(BG46),"")</f>
        <v>6</v>
      </c>
      <c r="BI46" s="161">
        <f t="shared" si="69"/>
      </c>
      <c r="BJ46" s="167">
        <f t="shared" si="58"/>
      </c>
      <c r="BK46" s="158"/>
      <c r="BL46" s="168">
        <f t="shared" si="43"/>
        <v>37619</v>
      </c>
      <c r="BM46" s="170">
        <f>IF(BL46&lt;&gt;"",WEEKDAY(BL46),"")</f>
        <v>1</v>
      </c>
      <c r="BN46" s="170">
        <f t="shared" si="70"/>
      </c>
      <c r="BO46" s="167">
        <f t="shared" si="59"/>
      </c>
      <c r="BP46" s="158"/>
      <c r="BQ46" s="34"/>
      <c r="BR46" s="22"/>
      <c r="BT46" s="78"/>
      <c r="BU46" s="78"/>
      <c r="BV46" s="78"/>
      <c r="BW46" s="78"/>
      <c r="BX46" s="78"/>
    </row>
    <row r="47" spans="3:76" s="18" customFormat="1" ht="19.5" customHeight="1">
      <c r="C47" s="26"/>
      <c r="F47" s="45"/>
      <c r="G47" s="22"/>
      <c r="H47" s="34"/>
      <c r="I47" s="64">
        <f t="shared" si="0"/>
        <v>37286</v>
      </c>
      <c r="J47" s="60">
        <f>IF(I47&lt;&gt;"",WEEKDAY(I47),"")</f>
        <v>4</v>
      </c>
      <c r="K47" s="60">
        <f t="shared" si="71"/>
      </c>
      <c r="L47" s="167">
        <f t="shared" si="48"/>
      </c>
      <c r="M47" s="158"/>
      <c r="N47" s="171">
        <f t="shared" si="3"/>
      </c>
      <c r="O47" s="172">
        <f>IF(N47&lt;&gt;"",WEEKDAY(N47),"")</f>
      </c>
      <c r="P47" s="172">
        <f t="shared" si="60"/>
      </c>
      <c r="Q47" s="173">
        <f t="shared" si="49"/>
      </c>
      <c r="R47" s="159"/>
      <c r="S47" s="168">
        <f t="shared" si="7"/>
        <v>37345</v>
      </c>
      <c r="T47" s="169">
        <f>IF(S47&lt;&gt;"",WEEKDAY(S47),"")</f>
        <v>7</v>
      </c>
      <c r="U47" s="169">
        <f t="shared" si="61"/>
      </c>
      <c r="V47" s="167">
        <f t="shared" si="50"/>
      </c>
      <c r="W47" s="158"/>
      <c r="X47" s="168">
        <f t="shared" si="11"/>
        <v>37376</v>
      </c>
      <c r="Y47" s="161">
        <f>IF(X47&lt;&gt;"",WEEKDAY(X47),"")</f>
        <v>3</v>
      </c>
      <c r="Z47" s="161">
        <f t="shared" si="62"/>
      </c>
      <c r="AA47" s="167">
        <f t="shared" si="51"/>
      </c>
      <c r="AB47" s="158"/>
      <c r="AC47" s="168">
        <f t="shared" si="15"/>
        <v>37406</v>
      </c>
      <c r="AD47" s="161">
        <f>IF(AC47&lt;&gt;"",WEEKDAY(AC47),"")</f>
        <v>5</v>
      </c>
      <c r="AE47" s="161" t="str">
        <f t="shared" si="63"/>
        <v>Fronleichnam</v>
      </c>
      <c r="AF47" s="167">
        <f t="shared" si="52"/>
      </c>
      <c r="AG47" s="158"/>
      <c r="AH47" s="168">
        <f t="shared" si="19"/>
        <v>37437</v>
      </c>
      <c r="AI47" s="170">
        <f>IF(AH47&lt;&gt;"",WEEKDAY(AH47),"")</f>
        <v>1</v>
      </c>
      <c r="AJ47" s="170">
        <f t="shared" si="64"/>
      </c>
      <c r="AK47" s="167">
        <f t="shared" si="53"/>
      </c>
      <c r="AL47" s="158"/>
      <c r="AM47" s="168">
        <f t="shared" si="23"/>
        <v>37467</v>
      </c>
      <c r="AN47" s="161">
        <f>IF(AM47&lt;&gt;"",WEEKDAY(AM47),"")</f>
        <v>3</v>
      </c>
      <c r="AO47" s="161">
        <f t="shared" si="65"/>
      </c>
      <c r="AP47" s="167">
        <f t="shared" si="54"/>
      </c>
      <c r="AQ47" s="158"/>
      <c r="AR47" s="168">
        <f t="shared" si="27"/>
        <v>37498</v>
      </c>
      <c r="AS47" s="161">
        <f>IF(AR47&lt;&gt;"",WEEKDAY(AR47),"")</f>
        <v>6</v>
      </c>
      <c r="AT47" s="161">
        <f t="shared" si="66"/>
      </c>
      <c r="AU47" s="167">
        <f t="shared" si="55"/>
      </c>
      <c r="AV47" s="158"/>
      <c r="AW47" s="168">
        <f t="shared" si="31"/>
        <v>37529</v>
      </c>
      <c r="AX47" s="161">
        <f>IF(AW47&lt;&gt;"",WEEKDAY(AW47),"")</f>
        <v>2</v>
      </c>
      <c r="AY47" s="161">
        <f t="shared" si="67"/>
      </c>
      <c r="AZ47" s="167">
        <f t="shared" si="56"/>
        <v>40</v>
      </c>
      <c r="BA47" s="158"/>
      <c r="BB47" s="168">
        <f t="shared" si="35"/>
        <v>37559</v>
      </c>
      <c r="BC47" s="161">
        <f>IF(BB47&lt;&gt;"",WEEKDAY(BB47),"")</f>
        <v>4</v>
      </c>
      <c r="BD47" s="161">
        <f t="shared" si="68"/>
      </c>
      <c r="BE47" s="167">
        <f t="shared" si="57"/>
      </c>
      <c r="BF47" s="158"/>
      <c r="BG47" s="168">
        <f t="shared" si="39"/>
        <v>37590</v>
      </c>
      <c r="BH47" s="169">
        <f>IF(BG47&lt;&gt;"",WEEKDAY(BG47),"")</f>
        <v>7</v>
      </c>
      <c r="BI47" s="169">
        <f t="shared" si="69"/>
      </c>
      <c r="BJ47" s="167">
        <f t="shared" si="58"/>
      </c>
      <c r="BK47" s="158"/>
      <c r="BL47" s="168">
        <f t="shared" si="43"/>
        <v>37620</v>
      </c>
      <c r="BM47" s="161">
        <f>IF(BL47&lt;&gt;"",WEEKDAY(BL47),"")</f>
        <v>2</v>
      </c>
      <c r="BN47" s="161">
        <f t="shared" si="70"/>
      </c>
      <c r="BO47" s="167">
        <f t="shared" si="59"/>
        <v>1</v>
      </c>
      <c r="BP47" s="158"/>
      <c r="BQ47" s="34"/>
      <c r="BR47" s="22"/>
      <c r="BT47" s="78"/>
      <c r="BU47" s="78"/>
      <c r="BV47" s="78"/>
      <c r="BW47" s="78"/>
      <c r="BX47" s="78"/>
    </row>
    <row r="48" spans="3:76" s="18" customFormat="1" ht="19.5" customHeight="1">
      <c r="C48" s="26"/>
      <c r="F48" s="45"/>
      <c r="G48" s="22"/>
      <c r="H48" s="34"/>
      <c r="I48" s="65">
        <f t="shared" si="0"/>
        <v>37287</v>
      </c>
      <c r="J48" s="61">
        <f>IF(I48&lt;&gt;"",WEEKDAY(I48),"")</f>
        <v>5</v>
      </c>
      <c r="K48" s="61">
        <f t="shared" si="71"/>
      </c>
      <c r="L48" s="175">
        <f t="shared" si="48"/>
      </c>
      <c r="M48" s="160"/>
      <c r="N48" s="171">
        <f t="shared" si="3"/>
      </c>
      <c r="O48" s="172">
        <f>IF(N48&lt;&gt;"",WEEKDAY(N48),"")</f>
      </c>
      <c r="P48" s="172">
        <f t="shared" si="60"/>
      </c>
      <c r="Q48" s="173">
        <f t="shared" si="49"/>
      </c>
      <c r="R48" s="159"/>
      <c r="S48" s="176">
        <f t="shared" si="7"/>
        <v>37346</v>
      </c>
      <c r="T48" s="178">
        <f>IF(S48&lt;&gt;"",WEEKDAY(S48),"")</f>
        <v>1</v>
      </c>
      <c r="U48" s="178" t="str">
        <f t="shared" si="61"/>
        <v>Ostern</v>
      </c>
      <c r="V48" s="175">
        <f t="shared" si="50"/>
      </c>
      <c r="W48" s="160"/>
      <c r="X48" s="171">
        <f t="shared" si="11"/>
      </c>
      <c r="Y48" s="172">
        <f>IF(X48&lt;&gt;"",WEEKDAY(X48),"")</f>
      </c>
      <c r="Z48" s="172">
        <f t="shared" si="62"/>
      </c>
      <c r="AA48" s="173">
        <f t="shared" si="51"/>
      </c>
      <c r="AB48" s="159"/>
      <c r="AC48" s="176">
        <f t="shared" si="15"/>
        <v>37407</v>
      </c>
      <c r="AD48" s="174">
        <f>IF(AC48&lt;&gt;"",WEEKDAY(AC48),"")</f>
        <v>6</v>
      </c>
      <c r="AE48" s="174">
        <f t="shared" si="63"/>
      </c>
      <c r="AF48" s="175">
        <f t="shared" si="52"/>
      </c>
      <c r="AG48" s="160"/>
      <c r="AH48" s="171">
        <f t="shared" si="19"/>
      </c>
      <c r="AI48" s="172">
        <f>IF(AH48&lt;&gt;"",WEEKDAY(AH48),"")</f>
      </c>
      <c r="AJ48" s="172">
        <f t="shared" si="64"/>
      </c>
      <c r="AK48" s="173">
        <f t="shared" si="53"/>
      </c>
      <c r="AL48" s="159"/>
      <c r="AM48" s="176">
        <f t="shared" si="23"/>
        <v>37468</v>
      </c>
      <c r="AN48" s="174">
        <f>IF(AM48&lt;&gt;"",WEEKDAY(AM48),"")</f>
        <v>4</v>
      </c>
      <c r="AO48" s="174">
        <f t="shared" si="65"/>
      </c>
      <c r="AP48" s="175">
        <f t="shared" si="54"/>
      </c>
      <c r="AQ48" s="160"/>
      <c r="AR48" s="176">
        <f t="shared" si="27"/>
        <v>37499</v>
      </c>
      <c r="AS48" s="177">
        <f>IF(AR48&lt;&gt;"",WEEKDAY(AR48),"")</f>
        <v>7</v>
      </c>
      <c r="AT48" s="177">
        <f t="shared" si="66"/>
      </c>
      <c r="AU48" s="175">
        <f t="shared" si="55"/>
      </c>
      <c r="AV48" s="160"/>
      <c r="AW48" s="171">
        <f t="shared" si="31"/>
      </c>
      <c r="AX48" s="172">
        <f>IF(AW48&lt;&gt;"",WEEKDAY(AW48),"")</f>
      </c>
      <c r="AY48" s="172">
        <f t="shared" si="67"/>
      </c>
      <c r="AZ48" s="173">
        <f t="shared" si="56"/>
      </c>
      <c r="BA48" s="159"/>
      <c r="BB48" s="176">
        <f t="shared" si="35"/>
        <v>37560</v>
      </c>
      <c r="BC48" s="174">
        <f>IF(BB48&lt;&gt;"",WEEKDAY(BB48),"")</f>
        <v>5</v>
      </c>
      <c r="BD48" s="174" t="str">
        <f t="shared" si="68"/>
        <v>Reformationstag</v>
      </c>
      <c r="BE48" s="175">
        <f t="shared" si="57"/>
      </c>
      <c r="BF48" s="160"/>
      <c r="BG48" s="171">
        <f t="shared" si="39"/>
      </c>
      <c r="BH48" s="172">
        <f>IF(BG48&lt;&gt;"",WEEKDAY(BG48),"")</f>
      </c>
      <c r="BI48" s="172">
        <f t="shared" si="69"/>
      </c>
      <c r="BJ48" s="173">
        <f t="shared" si="58"/>
      </c>
      <c r="BK48" s="159"/>
      <c r="BL48" s="176">
        <f t="shared" si="43"/>
        <v>37621</v>
      </c>
      <c r="BM48" s="174">
        <f>IF(BL48&lt;&gt;"",WEEKDAY(BL48),"")</f>
        <v>3</v>
      </c>
      <c r="BN48" s="174" t="str">
        <f t="shared" si="70"/>
        <v>Silvester</v>
      </c>
      <c r="BO48" s="175">
        <f t="shared" si="59"/>
      </c>
      <c r="BP48" s="160"/>
      <c r="BQ48" s="34"/>
      <c r="BR48" s="22"/>
      <c r="BT48" s="78"/>
      <c r="BU48" s="78"/>
      <c r="BV48" s="78"/>
      <c r="BW48" s="78"/>
      <c r="BX48" s="78"/>
    </row>
    <row r="49" spans="3:76" s="18" customFormat="1" ht="4.5" customHeight="1">
      <c r="C49" s="26"/>
      <c r="F49" s="45"/>
      <c r="G49" s="22"/>
      <c r="H49" s="34"/>
      <c r="I49" s="41"/>
      <c r="J49" s="34"/>
      <c r="K49" s="34"/>
      <c r="L49" s="95"/>
      <c r="M49" s="34"/>
      <c r="N49" s="41"/>
      <c r="O49" s="34"/>
      <c r="P49" s="34"/>
      <c r="Q49" s="95"/>
      <c r="R49" s="34"/>
      <c r="S49" s="41"/>
      <c r="T49" s="34"/>
      <c r="U49" s="34"/>
      <c r="V49" s="95"/>
      <c r="W49" s="34"/>
      <c r="X49" s="41"/>
      <c r="Y49" s="34"/>
      <c r="Z49" s="34"/>
      <c r="AA49" s="95"/>
      <c r="AB49" s="34"/>
      <c r="AC49" s="41"/>
      <c r="AD49" s="34"/>
      <c r="AE49" s="34"/>
      <c r="AF49" s="95"/>
      <c r="AG49" s="34"/>
      <c r="AH49" s="41"/>
      <c r="AI49" s="34"/>
      <c r="AJ49" s="34"/>
      <c r="AK49" s="95"/>
      <c r="AL49" s="34"/>
      <c r="AM49" s="41"/>
      <c r="AN49" s="34"/>
      <c r="AO49" s="34"/>
      <c r="AP49" s="95"/>
      <c r="AQ49" s="34"/>
      <c r="AR49" s="41"/>
      <c r="AS49" s="34"/>
      <c r="AT49" s="34"/>
      <c r="AU49" s="95"/>
      <c r="AV49" s="34"/>
      <c r="AW49" s="41"/>
      <c r="AX49" s="34"/>
      <c r="AY49" s="34"/>
      <c r="AZ49" s="95"/>
      <c r="BA49" s="34"/>
      <c r="BB49" s="41"/>
      <c r="BC49" s="34"/>
      <c r="BD49" s="34"/>
      <c r="BE49" s="95"/>
      <c r="BF49" s="34"/>
      <c r="BG49" s="41"/>
      <c r="BH49" s="34"/>
      <c r="BI49" s="34"/>
      <c r="BJ49" s="95"/>
      <c r="BK49" s="34"/>
      <c r="BL49" s="41"/>
      <c r="BM49" s="34"/>
      <c r="BN49" s="34"/>
      <c r="BO49" s="95"/>
      <c r="BP49" s="34"/>
      <c r="BQ49" s="34"/>
      <c r="BR49" s="22"/>
      <c r="BT49" s="78"/>
      <c r="BU49" s="78"/>
      <c r="BV49" s="78"/>
      <c r="BW49" s="78"/>
      <c r="BX49" s="78"/>
    </row>
    <row r="50" spans="3:70" ht="4.5" customHeight="1" thickBot="1">
      <c r="C50" s="22"/>
      <c r="D50" s="22"/>
      <c r="E50" s="22"/>
      <c r="F50" s="22"/>
      <c r="G50" s="23"/>
      <c r="H50" s="23"/>
      <c r="I50" s="38"/>
      <c r="J50" s="22"/>
      <c r="K50" s="23"/>
      <c r="L50" s="90"/>
      <c r="M50" s="23"/>
      <c r="N50" s="38"/>
      <c r="O50" s="22"/>
      <c r="P50" s="23"/>
      <c r="Q50" s="90"/>
      <c r="R50" s="23"/>
      <c r="S50" s="38"/>
      <c r="T50" s="22"/>
      <c r="U50" s="23"/>
      <c r="V50" s="90"/>
      <c r="W50" s="23"/>
      <c r="X50" s="38"/>
      <c r="Y50" s="22"/>
      <c r="Z50" s="23"/>
      <c r="AA50" s="90"/>
      <c r="AB50" s="23"/>
      <c r="AC50" s="38"/>
      <c r="AD50" s="22"/>
      <c r="AE50" s="23"/>
      <c r="AF50" s="90"/>
      <c r="AG50" s="23"/>
      <c r="AH50" s="38"/>
      <c r="AI50" s="22"/>
      <c r="AJ50" s="22"/>
      <c r="AK50" s="90"/>
      <c r="AL50" s="22"/>
      <c r="AM50" s="38"/>
      <c r="AN50" s="22"/>
      <c r="AO50" s="23"/>
      <c r="AP50" s="90"/>
      <c r="AQ50" s="23"/>
      <c r="AR50" s="38"/>
      <c r="AS50" s="22"/>
      <c r="AT50" s="23"/>
      <c r="AU50" s="90"/>
      <c r="AV50" s="23"/>
      <c r="AW50" s="38"/>
      <c r="AX50" s="22"/>
      <c r="AY50" s="23"/>
      <c r="AZ50" s="90"/>
      <c r="BA50" s="23"/>
      <c r="BB50" s="38"/>
      <c r="BC50" s="22"/>
      <c r="BD50" s="23"/>
      <c r="BE50" s="90"/>
      <c r="BF50" s="23"/>
      <c r="BG50" s="38"/>
      <c r="BH50" s="22"/>
      <c r="BI50" s="23"/>
      <c r="BJ50" s="90"/>
      <c r="BK50" s="23"/>
      <c r="BL50" s="38"/>
      <c r="BM50" s="22"/>
      <c r="BN50" s="23"/>
      <c r="BO50" s="90"/>
      <c r="BP50" s="23"/>
      <c r="BQ50" s="23"/>
      <c r="BR50" s="23"/>
    </row>
    <row r="51" spans="3:76" s="50" customFormat="1" ht="21" customHeight="1">
      <c r="C51" s="49"/>
      <c r="F51" s="51"/>
      <c r="G51" s="52"/>
      <c r="H51" s="62">
        <f>H18</f>
        <v>0</v>
      </c>
      <c r="I51" s="48">
        <f>I18</f>
        <v>37257</v>
      </c>
      <c r="J51" s="56"/>
      <c r="K51" s="56"/>
      <c r="L51" s="94"/>
      <c r="M51" s="56"/>
      <c r="N51" s="66">
        <f>N18</f>
        <v>37288</v>
      </c>
      <c r="O51" s="56"/>
      <c r="P51" s="56"/>
      <c r="Q51" s="94"/>
      <c r="R51" s="56"/>
      <c r="S51" s="66">
        <f>S18</f>
        <v>37316</v>
      </c>
      <c r="T51" s="56"/>
      <c r="U51" s="56"/>
      <c r="V51" s="94"/>
      <c r="W51" s="56"/>
      <c r="X51" s="66">
        <f>X18</f>
        <v>37347</v>
      </c>
      <c r="Y51" s="56"/>
      <c r="Z51" s="56"/>
      <c r="AA51" s="94"/>
      <c r="AB51" s="56"/>
      <c r="AC51" s="66">
        <f>AC18</f>
        <v>37377</v>
      </c>
      <c r="AD51" s="56"/>
      <c r="AE51" s="56"/>
      <c r="AF51" s="94"/>
      <c r="AG51" s="56"/>
      <c r="AH51" s="66">
        <f>AH18</f>
        <v>37408</v>
      </c>
      <c r="AI51" s="56"/>
      <c r="AJ51" s="56"/>
      <c r="AK51" s="94"/>
      <c r="AL51" s="56"/>
      <c r="AM51" s="66">
        <f>AM18</f>
        <v>37438</v>
      </c>
      <c r="AN51" s="56"/>
      <c r="AO51" s="56"/>
      <c r="AP51" s="94"/>
      <c r="AQ51" s="56"/>
      <c r="AR51" s="66">
        <f>AR18</f>
        <v>37469</v>
      </c>
      <c r="AS51" s="56"/>
      <c r="AT51" s="56"/>
      <c r="AU51" s="94"/>
      <c r="AV51" s="56"/>
      <c r="AW51" s="66">
        <f>AW18</f>
        <v>37500</v>
      </c>
      <c r="AX51" s="56"/>
      <c r="AY51" s="56"/>
      <c r="AZ51" s="94"/>
      <c r="BA51" s="56"/>
      <c r="BB51" s="66">
        <f>BB18</f>
        <v>37530</v>
      </c>
      <c r="BC51" s="56"/>
      <c r="BD51" s="56"/>
      <c r="BE51" s="94"/>
      <c r="BF51" s="56"/>
      <c r="BG51" s="66">
        <f>BG18</f>
        <v>37561</v>
      </c>
      <c r="BH51" s="56"/>
      <c r="BI51" s="56"/>
      <c r="BJ51" s="94"/>
      <c r="BK51" s="56"/>
      <c r="BL51" s="66">
        <f>BL18</f>
        <v>37591</v>
      </c>
      <c r="BM51" s="56"/>
      <c r="BN51" s="56"/>
      <c r="BO51" s="98"/>
      <c r="BP51" s="57"/>
      <c r="BQ51" s="57"/>
      <c r="BR51" s="57"/>
      <c r="BT51" s="77"/>
      <c r="BU51" s="77"/>
      <c r="BV51" s="77"/>
      <c r="BW51" s="77"/>
      <c r="BX51" s="77"/>
    </row>
    <row r="52" spans="36:38" ht="14.25">
      <c r="AJ52" s="18"/>
      <c r="AL52" s="18"/>
    </row>
    <row r="53" spans="36:38" ht="14.25">
      <c r="AJ53" s="18"/>
      <c r="AL53" s="18"/>
    </row>
    <row r="54" spans="36:38" ht="14.25">
      <c r="AJ54" s="18"/>
      <c r="AL54" s="18"/>
    </row>
    <row r="55" spans="36:38" ht="14.25">
      <c r="AJ55" s="18"/>
      <c r="AL55" s="18"/>
    </row>
    <row r="56" spans="36:38" ht="14.25">
      <c r="AJ56" s="18"/>
      <c r="AL56" s="18"/>
    </row>
    <row r="57" spans="36:38" ht="14.25">
      <c r="AJ57" s="18"/>
      <c r="AL57" s="18"/>
    </row>
    <row r="58" spans="36:38" ht="14.25">
      <c r="AJ58" s="18"/>
      <c r="AL58" s="18"/>
    </row>
    <row r="59" spans="36:38" ht="14.25">
      <c r="AJ59" s="18"/>
      <c r="AL59" s="18"/>
    </row>
    <row r="60" spans="36:38" ht="14.25">
      <c r="AJ60" s="18"/>
      <c r="AL60" s="18"/>
    </row>
    <row r="61" spans="36:38" ht="14.25">
      <c r="AJ61" s="18"/>
      <c r="AL61" s="18"/>
    </row>
    <row r="62" spans="36:38" ht="14.25">
      <c r="AJ62" s="18"/>
      <c r="AL62" s="18"/>
    </row>
    <row r="63" spans="36:38" ht="14.25">
      <c r="AJ63" s="18"/>
      <c r="AL63" s="18"/>
    </row>
    <row r="64" spans="36:38" ht="14.25">
      <c r="AJ64" s="18"/>
      <c r="AL64" s="18"/>
    </row>
    <row r="65" spans="36:38" ht="14.25">
      <c r="AJ65" s="18"/>
      <c r="AL65" s="18"/>
    </row>
    <row r="286" spans="6:76" s="84" customFormat="1" ht="25.5">
      <c r="F286" s="83"/>
      <c r="H286" s="85"/>
      <c r="L286" s="96"/>
      <c r="Q286" s="96"/>
      <c r="V286" s="96"/>
      <c r="AA286" s="96"/>
      <c r="AF286" s="96"/>
      <c r="AK286" s="96"/>
      <c r="AP286" s="96"/>
      <c r="AU286" s="96"/>
      <c r="AZ286" s="96"/>
      <c r="BE286" s="96"/>
      <c r="BJ286" s="96"/>
      <c r="BO286" s="96"/>
      <c r="BT286" s="86"/>
      <c r="BU286" s="86"/>
      <c r="BV286" s="86"/>
      <c r="BW286" s="86"/>
      <c r="BX286" s="86"/>
    </row>
    <row r="287" spans="6:76" s="84" customFormat="1" ht="25.5">
      <c r="F287" s="83"/>
      <c r="H287" s="85"/>
      <c r="L287" s="96"/>
      <c r="Q287" s="96"/>
      <c r="V287" s="96"/>
      <c r="AA287" s="96"/>
      <c r="AF287" s="96"/>
      <c r="AK287" s="96"/>
      <c r="AP287" s="96"/>
      <c r="AU287" s="96"/>
      <c r="AZ287" s="96"/>
      <c r="BE287" s="96"/>
      <c r="BJ287" s="96"/>
      <c r="BO287" s="96"/>
      <c r="BT287" s="86"/>
      <c r="BU287" s="86"/>
      <c r="BV287" s="86"/>
      <c r="BW287" s="86"/>
      <c r="BX287" s="86"/>
    </row>
    <row r="288" spans="6:76" s="84" customFormat="1" ht="25.5" hidden="1">
      <c r="F288" s="87" t="s">
        <v>16</v>
      </c>
      <c r="H288" s="85"/>
      <c r="L288" s="96"/>
      <c r="Q288" s="96"/>
      <c r="V288" s="96"/>
      <c r="AA288" s="96"/>
      <c r="AF288" s="96"/>
      <c r="AK288" s="96"/>
      <c r="AP288" s="96"/>
      <c r="AU288" s="96"/>
      <c r="AZ288" s="96"/>
      <c r="BE288" s="96"/>
      <c r="BJ288" s="96"/>
      <c r="BO288" s="96"/>
      <c r="BT288" s="86"/>
      <c r="BU288" s="86"/>
      <c r="BV288" s="86"/>
      <c r="BW288" s="86"/>
      <c r="BX288" s="86"/>
    </row>
    <row r="289" spans="6:76" s="84" customFormat="1" ht="25.5" hidden="1">
      <c r="F289" s="87" t="s">
        <v>17</v>
      </c>
      <c r="H289" s="85"/>
      <c r="L289" s="96"/>
      <c r="Q289" s="96"/>
      <c r="V289" s="96"/>
      <c r="AA289" s="96"/>
      <c r="AF289" s="96"/>
      <c r="AK289" s="96"/>
      <c r="AP289" s="96"/>
      <c r="AU289" s="96"/>
      <c r="AZ289" s="96"/>
      <c r="BE289" s="96"/>
      <c r="BJ289" s="96"/>
      <c r="BO289" s="96"/>
      <c r="BT289" s="86"/>
      <c r="BU289" s="86"/>
      <c r="BV289" s="86"/>
      <c r="BW289" s="86"/>
      <c r="BX289" s="86"/>
    </row>
    <row r="290" spans="6:76" s="84" customFormat="1" ht="25.5" hidden="1">
      <c r="F290" s="87" t="s">
        <v>18</v>
      </c>
      <c r="H290" s="85"/>
      <c r="L290" s="96"/>
      <c r="Q290" s="96"/>
      <c r="V290" s="96"/>
      <c r="AA290" s="96"/>
      <c r="AF290" s="96"/>
      <c r="AK290" s="96"/>
      <c r="AP290" s="96"/>
      <c r="AU290" s="96"/>
      <c r="AZ290" s="96"/>
      <c r="BE290" s="96"/>
      <c r="BJ290" s="96"/>
      <c r="BO290" s="96"/>
      <c r="BT290" s="86"/>
      <c r="BU290" s="86"/>
      <c r="BV290" s="86"/>
      <c r="BW290" s="86"/>
      <c r="BX290" s="86"/>
    </row>
    <row r="291" spans="6:76" s="84" customFormat="1" ht="25.5" hidden="1">
      <c r="F291" s="87" t="s">
        <v>19</v>
      </c>
      <c r="H291" s="85"/>
      <c r="L291" s="96"/>
      <c r="Q291" s="96"/>
      <c r="V291" s="96"/>
      <c r="AA291" s="96"/>
      <c r="AF291" s="96"/>
      <c r="AK291" s="96"/>
      <c r="AP291" s="96"/>
      <c r="AU291" s="96"/>
      <c r="AZ291" s="96"/>
      <c r="BE291" s="96"/>
      <c r="BJ291" s="96"/>
      <c r="BO291" s="96"/>
      <c r="BT291" s="86"/>
      <c r="BU291" s="86"/>
      <c r="BV291" s="86"/>
      <c r="BW291" s="86"/>
      <c r="BX291" s="86"/>
    </row>
    <row r="292" spans="6:76" s="84" customFormat="1" ht="25.5" hidden="1">
      <c r="F292" s="87" t="s">
        <v>20</v>
      </c>
      <c r="H292" s="85"/>
      <c r="L292" s="96"/>
      <c r="Q292" s="96"/>
      <c r="V292" s="96"/>
      <c r="AA292" s="96"/>
      <c r="AF292" s="96"/>
      <c r="AK292" s="96"/>
      <c r="AP292" s="96"/>
      <c r="AU292" s="96"/>
      <c r="AZ292" s="96"/>
      <c r="BE292" s="96"/>
      <c r="BJ292" s="96"/>
      <c r="BO292" s="96"/>
      <c r="BT292" s="86"/>
      <c r="BU292" s="86"/>
      <c r="BV292" s="86"/>
      <c r="BW292" s="86"/>
      <c r="BX292" s="86"/>
    </row>
    <row r="293" spans="6:76" s="84" customFormat="1" ht="25.5" hidden="1">
      <c r="F293" s="87" t="s">
        <v>21</v>
      </c>
      <c r="H293" s="85"/>
      <c r="L293" s="96"/>
      <c r="Q293" s="96"/>
      <c r="V293" s="96"/>
      <c r="AA293" s="96"/>
      <c r="AF293" s="96"/>
      <c r="AK293" s="96"/>
      <c r="AP293" s="96"/>
      <c r="AU293" s="96"/>
      <c r="AZ293" s="96"/>
      <c r="BE293" s="96"/>
      <c r="BJ293" s="96"/>
      <c r="BO293" s="96"/>
      <c r="BT293" s="86"/>
      <c r="BU293" s="86"/>
      <c r="BV293" s="86"/>
      <c r="BW293" s="86"/>
      <c r="BX293" s="86"/>
    </row>
    <row r="294" spans="6:76" s="84" customFormat="1" ht="25.5" hidden="1">
      <c r="F294" s="87" t="s">
        <v>22</v>
      </c>
      <c r="H294" s="85"/>
      <c r="L294" s="96"/>
      <c r="Q294" s="96"/>
      <c r="V294" s="96"/>
      <c r="AA294" s="96"/>
      <c r="AF294" s="96"/>
      <c r="AK294" s="96"/>
      <c r="AP294" s="96"/>
      <c r="AU294" s="96"/>
      <c r="AZ294" s="96"/>
      <c r="BE294" s="96"/>
      <c r="BJ294" s="96"/>
      <c r="BO294" s="96"/>
      <c r="BT294" s="86"/>
      <c r="BU294" s="86"/>
      <c r="BV294" s="86"/>
      <c r="BW294" s="86"/>
      <c r="BX294" s="86"/>
    </row>
    <row r="295" spans="6:76" s="84" customFormat="1" ht="25.5" hidden="1">
      <c r="F295" s="87" t="s">
        <v>23</v>
      </c>
      <c r="H295" s="85"/>
      <c r="L295" s="96"/>
      <c r="Q295" s="96"/>
      <c r="V295" s="96"/>
      <c r="AA295" s="96"/>
      <c r="AF295" s="96"/>
      <c r="AK295" s="96"/>
      <c r="AP295" s="96"/>
      <c r="AU295" s="96"/>
      <c r="AZ295" s="96"/>
      <c r="BE295" s="96"/>
      <c r="BJ295" s="96"/>
      <c r="BO295" s="96"/>
      <c r="BT295" s="86"/>
      <c r="BU295" s="86"/>
      <c r="BV295" s="86"/>
      <c r="BW295" s="86"/>
      <c r="BX295" s="86"/>
    </row>
    <row r="296" spans="6:76" s="84" customFormat="1" ht="25.5" hidden="1">
      <c r="F296" s="87" t="s">
        <v>24</v>
      </c>
      <c r="H296" s="85"/>
      <c r="L296" s="96"/>
      <c r="Q296" s="96"/>
      <c r="V296" s="96"/>
      <c r="AA296" s="96"/>
      <c r="AF296" s="96"/>
      <c r="AK296" s="96"/>
      <c r="AP296" s="96"/>
      <c r="AU296" s="96"/>
      <c r="AZ296" s="96"/>
      <c r="BE296" s="96"/>
      <c r="BJ296" s="96"/>
      <c r="BO296" s="96"/>
      <c r="BT296" s="86"/>
      <c r="BU296" s="86"/>
      <c r="BV296" s="86"/>
      <c r="BW296" s="86"/>
      <c r="BX296" s="86"/>
    </row>
    <row r="297" spans="6:76" s="84" customFormat="1" ht="25.5" hidden="1">
      <c r="F297" s="87" t="s">
        <v>25</v>
      </c>
      <c r="H297" s="85"/>
      <c r="L297" s="96"/>
      <c r="Q297" s="96"/>
      <c r="V297" s="96"/>
      <c r="AA297" s="96"/>
      <c r="AF297" s="96"/>
      <c r="AK297" s="96"/>
      <c r="AP297" s="96"/>
      <c r="AU297" s="96"/>
      <c r="AZ297" s="96"/>
      <c r="BE297" s="96"/>
      <c r="BJ297" s="96"/>
      <c r="BO297" s="96"/>
      <c r="BT297" s="86"/>
      <c r="BU297" s="86"/>
      <c r="BV297" s="86"/>
      <c r="BW297" s="86"/>
      <c r="BX297" s="86"/>
    </row>
    <row r="298" spans="6:76" s="84" customFormat="1" ht="25.5" hidden="1">
      <c r="F298" s="87" t="s">
        <v>26</v>
      </c>
      <c r="H298" s="85"/>
      <c r="L298" s="96"/>
      <c r="Q298" s="96"/>
      <c r="V298" s="96"/>
      <c r="AA298" s="96"/>
      <c r="AF298" s="96"/>
      <c r="AK298" s="96"/>
      <c r="AP298" s="96"/>
      <c r="AU298" s="96"/>
      <c r="AZ298" s="96"/>
      <c r="BE298" s="96"/>
      <c r="BJ298" s="96"/>
      <c r="BO298" s="96"/>
      <c r="BT298" s="86"/>
      <c r="BU298" s="86"/>
      <c r="BV298" s="86"/>
      <c r="BW298" s="86"/>
      <c r="BX298" s="86"/>
    </row>
    <row r="299" spans="6:76" s="84" customFormat="1" ht="25.5" hidden="1">
      <c r="F299" s="87" t="s">
        <v>27</v>
      </c>
      <c r="H299" s="85"/>
      <c r="L299" s="96"/>
      <c r="Q299" s="96"/>
      <c r="V299" s="96"/>
      <c r="AA299" s="96"/>
      <c r="AF299" s="96"/>
      <c r="AK299" s="96"/>
      <c r="AP299" s="96"/>
      <c r="AU299" s="96"/>
      <c r="AZ299" s="96"/>
      <c r="BE299" s="96"/>
      <c r="BJ299" s="96"/>
      <c r="BO299" s="96"/>
      <c r="BT299" s="86"/>
      <c r="BU299" s="86"/>
      <c r="BV299" s="86"/>
      <c r="BW299" s="86"/>
      <c r="BX299" s="86"/>
    </row>
    <row r="300" spans="6:76" s="84" customFormat="1" ht="25.5" hidden="1">
      <c r="F300" s="87">
        <v>1</v>
      </c>
      <c r="H300" s="85"/>
      <c r="L300" s="96"/>
      <c r="Q300" s="96"/>
      <c r="V300" s="96"/>
      <c r="AA300" s="96"/>
      <c r="AF300" s="96"/>
      <c r="AK300" s="96"/>
      <c r="AP300" s="96"/>
      <c r="AU300" s="96"/>
      <c r="AZ300" s="96"/>
      <c r="BE300" s="96"/>
      <c r="BJ300" s="96"/>
      <c r="BO300" s="96"/>
      <c r="BT300" s="86"/>
      <c r="BU300" s="86"/>
      <c r="BV300" s="86"/>
      <c r="BW300" s="86"/>
      <c r="BX300" s="86"/>
    </row>
    <row r="301" spans="6:76" s="84" customFormat="1" ht="25.5">
      <c r="F301" s="83"/>
      <c r="H301" s="85"/>
      <c r="L301" s="96"/>
      <c r="Q301" s="96"/>
      <c r="V301" s="96"/>
      <c r="AA301" s="96"/>
      <c r="AF301" s="96"/>
      <c r="AK301" s="96"/>
      <c r="AP301" s="96"/>
      <c r="AU301" s="96"/>
      <c r="AZ301" s="96"/>
      <c r="BE301" s="96"/>
      <c r="BJ301" s="96"/>
      <c r="BO301" s="96"/>
      <c r="BT301" s="86"/>
      <c r="BU301" s="86"/>
      <c r="BV301" s="86"/>
      <c r="BW301" s="86"/>
      <c r="BX301" s="86"/>
    </row>
    <row r="302" spans="6:76" s="84" customFormat="1" ht="25.5">
      <c r="F302" s="83"/>
      <c r="H302" s="85"/>
      <c r="L302" s="96"/>
      <c r="Q302" s="96"/>
      <c r="V302" s="96"/>
      <c r="AA302" s="96"/>
      <c r="AF302" s="96"/>
      <c r="AK302" s="96"/>
      <c r="AP302" s="96"/>
      <c r="AU302" s="96"/>
      <c r="AZ302" s="96"/>
      <c r="BE302" s="96"/>
      <c r="BJ302" s="96"/>
      <c r="BO302" s="96"/>
      <c r="BT302" s="86"/>
      <c r="BU302" s="86"/>
      <c r="BV302" s="86"/>
      <c r="BW302" s="86"/>
      <c r="BX302" s="86"/>
    </row>
    <row r="303" spans="6:76" s="84" customFormat="1" ht="25.5">
      <c r="F303" s="83"/>
      <c r="H303" s="85"/>
      <c r="L303" s="96"/>
      <c r="Q303" s="96"/>
      <c r="V303" s="96"/>
      <c r="AA303" s="96"/>
      <c r="AF303" s="96"/>
      <c r="AK303" s="96"/>
      <c r="AP303" s="96"/>
      <c r="AU303" s="96"/>
      <c r="AZ303" s="96"/>
      <c r="BE303" s="96"/>
      <c r="BJ303" s="96"/>
      <c r="BO303" s="96"/>
      <c r="BT303" s="86"/>
      <c r="BU303" s="86"/>
      <c r="BV303" s="86"/>
      <c r="BW303" s="86"/>
      <c r="BX303" s="86"/>
    </row>
  </sheetData>
  <sheetProtection sheet="1" objects="1" scenarios="1"/>
  <printOptions horizontalCentered="1"/>
  <pageMargins left="0.2362204724409449" right="0.2755905511811024" top="0.2755905511811024" bottom="0.2755905511811024" header="0.5118110236220472" footer="0.5118110236220472"/>
  <pageSetup horizontalDpi="300" verticalDpi="300" orientation="landscape" paperSize="9" scale="75" r:id="rId3"/>
  <colBreaks count="4" manualBreakCount="4">
    <brk id="6" max="65535" man="1"/>
    <brk id="23" max="49" man="1"/>
    <brk id="38" max="49" man="1"/>
    <brk id="53" max="49" man="1"/>
  </colBreaks>
  <drawing r:id="rId2"/>
  <legacyDrawing r:id="rId1"/>
</worksheet>
</file>

<file path=xl/worksheets/sheet4.xml><?xml version="1.0" encoding="utf-8"?>
<worksheet xmlns="http://schemas.openxmlformats.org/spreadsheetml/2006/main" xmlns:r="http://schemas.openxmlformats.org/officeDocument/2006/relationships">
  <sheetPr codeName="Tabelle4"/>
  <dimension ref="A1:I26"/>
  <sheetViews>
    <sheetView workbookViewId="0" topLeftCell="A1">
      <selection activeCell="A1" sqref="A1:IV16384"/>
    </sheetView>
  </sheetViews>
  <sheetFormatPr defaultColWidth="11.421875" defaultRowHeight="12.75"/>
  <cols>
    <col min="1" max="1" width="11.421875" style="1" customWidth="1"/>
    <col min="2" max="2" width="20.421875" style="1" customWidth="1"/>
    <col min="3" max="4" width="11.421875" style="1" customWidth="1"/>
    <col min="5" max="5" width="13.140625" style="1" customWidth="1"/>
    <col min="6" max="6" width="11.421875" style="1" customWidth="1"/>
    <col min="7" max="7" width="13.00390625" style="1" customWidth="1"/>
    <col min="8" max="8" width="17.28125" style="1" customWidth="1"/>
    <col min="9" max="16384" width="11.421875" style="1" customWidth="1"/>
  </cols>
  <sheetData>
    <row r="1" spans="1:8" ht="12.75">
      <c r="A1" s="3" t="s">
        <v>28</v>
      </c>
      <c r="B1" s="3"/>
      <c r="D1" s="3" t="s">
        <v>29</v>
      </c>
      <c r="E1" s="3"/>
      <c r="G1" s="3" t="s">
        <v>30</v>
      </c>
      <c r="H1" s="3"/>
    </row>
    <row r="2" spans="1:8" ht="12.75">
      <c r="A2" s="6">
        <f>DATE(Basisjahr,1,1)</f>
        <v>37257</v>
      </c>
      <c r="B2" s="4" t="s">
        <v>31</v>
      </c>
      <c r="D2" s="8">
        <v>1</v>
      </c>
      <c r="E2" s="9" t="s">
        <v>16</v>
      </c>
      <c r="G2" s="6">
        <f>G8-11</f>
        <v>37580</v>
      </c>
      <c r="H2" s="4" t="s">
        <v>59</v>
      </c>
    </row>
    <row r="3" spans="1:8" ht="12.75">
      <c r="A3" s="6">
        <f>DATE(Basisjahr,10,3)</f>
        <v>37532</v>
      </c>
      <c r="B3" s="4" t="s">
        <v>50</v>
      </c>
      <c r="D3" s="8">
        <v>2</v>
      </c>
      <c r="E3" s="9" t="s">
        <v>17</v>
      </c>
      <c r="G3" s="6">
        <f>Feiertage!$A$4-47</f>
        <v>37299</v>
      </c>
      <c r="H3" s="4" t="s">
        <v>32</v>
      </c>
    </row>
    <row r="4" spans="1:8" ht="12.75">
      <c r="A4" s="7">
        <f>Osterdatum(Basisjahr)</f>
        <v>37346</v>
      </c>
      <c r="B4" s="4" t="s">
        <v>6</v>
      </c>
      <c r="D4" s="8">
        <v>3</v>
      </c>
      <c r="E4" s="9" t="s">
        <v>18</v>
      </c>
      <c r="G4" s="6">
        <f>Feiertage!$A$4-46</f>
        <v>37300</v>
      </c>
      <c r="H4" s="4" t="s">
        <v>33</v>
      </c>
    </row>
    <row r="5" spans="1:8" ht="12.75">
      <c r="A5" s="6">
        <f>$A$4+1</f>
        <v>37347</v>
      </c>
      <c r="B5" s="4" t="s">
        <v>34</v>
      </c>
      <c r="D5" s="8">
        <v>4</v>
      </c>
      <c r="E5" s="9" t="s">
        <v>19</v>
      </c>
      <c r="G5" s="6">
        <f>DATE(Basisjahr,12,24)</f>
        <v>37614</v>
      </c>
      <c r="H5" s="4" t="s">
        <v>37</v>
      </c>
    </row>
    <row r="6" spans="1:8" ht="12.75">
      <c r="A6" s="6">
        <f>$A$4+39</f>
        <v>37385</v>
      </c>
      <c r="B6" s="4" t="s">
        <v>36</v>
      </c>
      <c r="D6" s="8">
        <v>5</v>
      </c>
      <c r="E6" s="9" t="s">
        <v>20</v>
      </c>
      <c r="G6" s="6">
        <f>DATE(Basisjahr,12,31)</f>
        <v>37621</v>
      </c>
      <c r="H6" s="4" t="s">
        <v>39</v>
      </c>
    </row>
    <row r="7" spans="1:8" ht="12.75">
      <c r="A7" s="6">
        <f>$A$4+49</f>
        <v>37395</v>
      </c>
      <c r="B7" s="4" t="s">
        <v>10</v>
      </c>
      <c r="D7" s="8">
        <v>6</v>
      </c>
      <c r="E7" s="9" t="s">
        <v>21</v>
      </c>
      <c r="G7" s="6">
        <f>G8-11</f>
        <v>37580</v>
      </c>
      <c r="H7" s="4" t="s">
        <v>59</v>
      </c>
    </row>
    <row r="8" spans="1:8" ht="12.75">
      <c r="A8" s="6">
        <f>$A$4+50</f>
        <v>37396</v>
      </c>
      <c r="B8" s="4" t="s">
        <v>38</v>
      </c>
      <c r="D8" s="8">
        <v>7</v>
      </c>
      <c r="E8" s="9" t="s">
        <v>22</v>
      </c>
      <c r="G8" s="7">
        <f>IF(WEEKDAY(DATE(Basisjahr,12,24))=1,DATE(Basisjahr,12,3),DATE(Basisjahr,12,24)-WEEKDAY(DATE(Basisjahr,12,24))-20)</f>
        <v>37591</v>
      </c>
      <c r="H8" s="4" t="s">
        <v>44</v>
      </c>
    </row>
    <row r="9" spans="1:8" ht="12.75">
      <c r="A9" s="6">
        <f>DATE(Basisjahr,5,1)</f>
        <v>37377</v>
      </c>
      <c r="B9" s="4" t="s">
        <v>40</v>
      </c>
      <c r="D9" s="8">
        <v>8</v>
      </c>
      <c r="E9" s="9" t="s">
        <v>23</v>
      </c>
      <c r="G9" s="6">
        <f>$G$8+7</f>
        <v>37598</v>
      </c>
      <c r="H9" s="4" t="s">
        <v>45</v>
      </c>
    </row>
    <row r="10" spans="1:8" ht="12.75">
      <c r="A10" s="6">
        <f>$A$4+60</f>
        <v>37406</v>
      </c>
      <c r="B10" s="4" t="s">
        <v>41</v>
      </c>
      <c r="D10" s="8">
        <v>9</v>
      </c>
      <c r="E10" s="9" t="s">
        <v>24</v>
      </c>
      <c r="G10" s="6">
        <f>$G$8+14</f>
        <v>37605</v>
      </c>
      <c r="H10" s="4" t="s">
        <v>46</v>
      </c>
    </row>
    <row r="11" spans="1:8" ht="12.75">
      <c r="A11" s="6">
        <f>DATE(Basisjahr,8,15)</f>
        <v>37483</v>
      </c>
      <c r="B11" s="4" t="s">
        <v>42</v>
      </c>
      <c r="D11" s="8">
        <v>10</v>
      </c>
      <c r="E11" s="9" t="s">
        <v>25</v>
      </c>
      <c r="G11" s="6">
        <f>$G$8+21</f>
        <v>37612</v>
      </c>
      <c r="H11" s="4" t="s">
        <v>47</v>
      </c>
    </row>
    <row r="12" spans="1:5" ht="12.75">
      <c r="A12" s="6">
        <f>DATE(Basisjahr,1,6)</f>
        <v>37262</v>
      </c>
      <c r="B12" s="4" t="s">
        <v>52</v>
      </c>
      <c r="D12" s="8">
        <v>11</v>
      </c>
      <c r="E12" s="9" t="s">
        <v>26</v>
      </c>
    </row>
    <row r="13" spans="1:5" ht="12.75">
      <c r="A13" s="6">
        <f>DATE(Basisjahr,11,1)</f>
        <v>37561</v>
      </c>
      <c r="B13" s="4" t="s">
        <v>43</v>
      </c>
      <c r="C13" s="5"/>
      <c r="D13" s="8">
        <v>12</v>
      </c>
      <c r="E13" s="9" t="s">
        <v>27</v>
      </c>
    </row>
    <row r="14" spans="1:3" ht="12.75">
      <c r="A14" s="6">
        <f>Feiertage!$A$4-2</f>
        <v>37344</v>
      </c>
      <c r="B14" s="4" t="s">
        <v>35</v>
      </c>
      <c r="C14" s="5"/>
    </row>
    <row r="15" spans="1:3" ht="12.75">
      <c r="A15" s="6">
        <f>DATE(Basisjahr,10,31)</f>
        <v>37560</v>
      </c>
      <c r="B15" s="4" t="s">
        <v>56</v>
      </c>
      <c r="C15" s="5"/>
    </row>
    <row r="16" spans="1:6" ht="12.75">
      <c r="A16" s="6">
        <f>DATE(Basisjahr,12,25)</f>
        <v>37615</v>
      </c>
      <c r="B16" s="4" t="s">
        <v>63</v>
      </c>
      <c r="C16" s="5"/>
      <c r="F16" s="5"/>
    </row>
    <row r="17" spans="1:7" ht="12.75">
      <c r="A17" s="6">
        <f>DATE(Basisjahr,12,26)</f>
        <v>37616</v>
      </c>
      <c r="B17" s="4" t="s">
        <v>64</v>
      </c>
      <c r="C17" s="5"/>
      <c r="F17" s="5"/>
      <c r="G17"/>
    </row>
    <row r="18" spans="1:7" ht="12.75">
      <c r="A18" s="6"/>
      <c r="B18" s="4"/>
      <c r="C18" s="5"/>
      <c r="G18"/>
    </row>
    <row r="19" spans="3:7" ht="12.75">
      <c r="C19" s="5"/>
      <c r="G19"/>
    </row>
    <row r="20" spans="3:7" ht="12.75">
      <c r="C20" s="5"/>
      <c r="G20"/>
    </row>
    <row r="21" spans="3:7" ht="12.75">
      <c r="C21" s="5"/>
      <c r="G21"/>
    </row>
    <row r="22" spans="3:7" ht="12.75">
      <c r="C22" s="5"/>
      <c r="G22"/>
    </row>
    <row r="23" spans="2:9" ht="12.75">
      <c r="B23" s="2"/>
      <c r="C23" s="5"/>
      <c r="F23" s="11"/>
      <c r="G23" s="10"/>
      <c r="H23"/>
      <c r="I23"/>
    </row>
    <row r="24" spans="3:7" ht="12.75">
      <c r="C24" s="5"/>
      <c r="F24" s="10"/>
      <c r="G24"/>
    </row>
    <row r="25" ht="12.75">
      <c r="G25"/>
    </row>
    <row r="26" ht="12.75">
      <c r="G26"/>
    </row>
  </sheetData>
  <printOptions horizontalCentered="1"/>
  <pageMargins left="0" right="0"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Jahreskalender</dc:title>
  <dc:subject/>
  <dc:creator>www.redmark.de</dc:creator>
  <cp:keywords/>
  <dc:description/>
  <cp:lastModifiedBy>Franz-Josef Tönnemann</cp:lastModifiedBy>
  <cp:lastPrinted>2000-12-27T19:59:52Z</cp:lastPrinted>
  <dcterms:created xsi:type="dcterms:W3CDTF">1998-11-23T14:06:45Z</dcterms:created>
  <dcterms:modified xsi:type="dcterms:W3CDTF">2002-03-03T18:03:11Z</dcterms:modified>
  <cp:category/>
  <cp:version/>
  <cp:contentType/>
  <cp:contentStatus/>
</cp:coreProperties>
</file>